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3"/>
  </bookViews>
  <sheets>
    <sheet name="Veiklos rezultatu ataskaita" sheetId="1" r:id="rId1"/>
    <sheet name="5 PRIEDAS" sheetId="2" r:id="rId2"/>
    <sheet name="4 PRIEDAS" sheetId="3" r:id="rId3"/>
    <sheet name="Finansines bukles ataskaita" sheetId="4" r:id="rId4"/>
  </sheets>
  <definedNames>
    <definedName name="_xlnm.Print_Area" localSheetId="3">'Finansines bukles ataskaita'!$A$1:$G$97</definedName>
    <definedName name="_xlnm.Print_Titles" localSheetId="3">'Finansines bukles ataskaita'!$18:$18</definedName>
  </definedNames>
  <calcPr fullCalcOnLoad="1"/>
</workbook>
</file>

<file path=xl/sharedStrings.xml><?xml version="1.0" encoding="utf-8"?>
<sst xmlns="http://schemas.openxmlformats.org/spreadsheetml/2006/main" count="417" uniqueCount="292">
  <si>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</si>
  <si>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</si>
  <si>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</si>
  <si>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</si>
  <si>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</si>
  <si>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</si>
  <si>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</si>
  <si>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</si>
  <si>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</si>
  <si>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</si>
  <si>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</si>
  <si>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</si>
  <si>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</si>
  <si>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</si>
  <si>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</si>
  <si>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</si>
  <si>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</si>
  <si>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</si>
  <si>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</si>
  <si>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</si>
  <si>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</si>
  <si>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</si>
  <si>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</si>
  <si>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</si>
  <si>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</si>
  <si>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</si>
  <si>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</si>
  <si>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</si>
  <si>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</si>
  <si>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</si>
  <si>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</si>
  <si>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</si>
  <si>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</si>
  <si>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</si>
  <si>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</si>
  <si>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</si>
  <si>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</si>
  <si>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</si>
  <si>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</si>
  <si>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</si>
  <si>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</si>
  <si>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</si>
  <si>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</si>
  <si>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</si>
  <si>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</si>
  <si>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</si>
  <si>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</si>
  <si>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</si>
  <si>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</si>
  <si>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</si>
  <si>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</si>
  <si>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</si>
  <si>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</si>
  <si>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</si>
  <si>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</si>
  <si>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</si>
  <si>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</si>
  <si>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</si>
  <si>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</si>
  <si>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</si>
  <si>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</si>
  <si>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</si>
  <si>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</si>
  <si>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</si>
  <si>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</si>
  <si>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</si>
  <si>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</si>
  <si>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</si>
  <si>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</si>
  <si>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</si>
  <si>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</si>
  <si>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</si>
  <si>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</si>
  <si>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</si>
  <si>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</si>
  <si>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</si>
  <si>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</si>
  <si>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</si>
  <si>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</si>
  <si>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</si>
  <si>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</si>
  <si>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</si>
  <si>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</si>
  <si>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</si>
  <si>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</si>
  <si>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</si>
  <si>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</si>
  <si>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</si>
  <si>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</si>
  <si>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</si>
  <si>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</si>
  <si>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</si>
  <si>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</si>
  <si>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</si>
  <si>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</si>
  <si>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</si>
  <si>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</si>
  <si>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</si>
  <si>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</si>
  <si>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</si>
  <si>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</si>
  <si>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</si>
  <si>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</si>
  <si>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</si>
  <si>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</si>
  <si>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</si>
  <si>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</si>
  <si>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</si>
  <si>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</si>
  <si>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</si>
  <si>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</si>
  <si>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</si>
  <si>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</si>
  <si>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</si>
  <si>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</si>
  <si>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</si>
  <si>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</si>
  <si>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</si>
  <si>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</si>
  <si>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</si>
  <si>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</si>
  <si>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</si>
  <si>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</si>
  <si>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</si>
  <si>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</si>
  <si>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</si>
  <si>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</si>
  <si>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</si>
  <si>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</si>
  <si>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</si>
  <si>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</si>
  <si>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</si>
  <si>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</si>
  <si>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</si>
  <si>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</si>
  <si>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</si>
  <si>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</si>
  <si>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</si>
  <si>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</si>
  <si>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</si>
  <si>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</si>
  <si>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</si>
  <si>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</si>
  <si>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</si>
  <si>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</si>
  <si>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</si>
  <si>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</si>
  <si>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</si>
  <si>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</si>
  <si>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Pagrindinės veiklos kitos pajamos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</si>
  <si>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</si>
  <si>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</si>
  <si>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</si>
  <si>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</si>
  <si>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</si>
  <si>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</si>
  <si>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</si>
  <si>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</si>
  <si>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</si>
  <si>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</si>
  <si>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</si>
  <si>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</si>
  <si>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</si>
  <si>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</si>
  <si>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</si>
  <si>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</si>
  <si>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</si>
  <si>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</si>
  <si>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</si>
  <si>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</si>
  <si>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</si>
  <si>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</si>
  <si>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</si>
  <si>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</si>
  <si>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</si>
  <si>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nuomos</t>
  </si>
  <si>
    <t>NUOMOS</t>
  </si>
  <si>
    <t>finansavimo</t>
  </si>
  <si>
    <t>FINANSAVIMO</t>
  </si>
  <si>
    <t>kitų paslaugų</t>
  </si>
  <si>
    <t>KITŲ PASLAUGŲ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</si>
  <si>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</si>
  <si>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</si>
  <si>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</si>
  <si>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</si>
  <si>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</si>
  <si>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</si>
  <si>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</si>
  <si>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</si>
  <si>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</si>
  <si>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</si>
  <si>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</si>
  <si>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</si>
  <si>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</si>
  <si>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</si>
  <si>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</si>
  <si>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</si>
  <si>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</si>
  <si>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</si>
  <si>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</si>
  <si>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</si>
  <si>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</si>
  <si>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</si>
  <si>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</si>
  <si>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</si>
  <si>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</si>
  <si>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</si>
  <si>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</si>
  <si>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</si>
  <si>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</si>
  <si>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</si>
  <si>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</si>
  <si>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</si>
  <si>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</si>
  <si>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</si>
  <si>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1.</t>
  </si>
  <si>
    <r>
      <t>Iš valstybės biudžeto (išskyrus valstybės biudžeto asignavim</t>
    </r>
    <r>
      <rPr>
        <b/>
        <sz val="11"/>
        <rFont val="Times New (W1)"/>
        <family val="1"/>
      </rPr>
      <t>ams</t>
    </r>
    <r>
      <rPr>
        <b/>
        <sz val="11"/>
        <rFont val="Times New Roman"/>
        <family val="1"/>
      </rPr>
      <t xml:space="preserve"> priklausančią finansavimo sumų iš Europos Sąjungos, užsienio valstybių ir tarptautinių organizacijų dalį)</t>
    </r>
  </si>
  <si>
    <t>2.</t>
  </si>
  <si>
    <t>3.</t>
  </si>
  <si>
    <t>4.</t>
  </si>
  <si>
    <t>5.</t>
  </si>
  <si>
    <t>Vyr. buhalterė</t>
  </si>
  <si>
    <t>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</si>
  <si>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</si>
  <si>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</si>
  <si>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</si>
  <si>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</si>
  <si>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</si>
  <si>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</si>
  <si>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8"/>
        <rFont val="Times New Roman"/>
        <family val="1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</si>
  <si>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</si>
  <si>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</si>
  <si>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</si>
  <si>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</si>
  <si>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</si>
  <si>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</si>
  <si>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</si>
  <si>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</si>
  <si>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</si>
  <si>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</si>
  <si>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</si>
  <si>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</si>
  <si>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</si>
  <si>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</si>
  <si>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</si>
  <si>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</si>
  <si>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</si>
  <si>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</si>
  <si>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</si>
  <si>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</si>
  <si>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</si>
  <si>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</si>
  <si>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</si>
  <si>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</si>
  <si>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</si>
  <si>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</si>
  <si>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</si>
  <si>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</si>
  <si>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</si>
  <si>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</si>
  <si>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</si>
  <si>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</si>
  <si>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</si>
  <si>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</si>
  <si>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</si>
  <si>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Iš kitų šaltinių:</t>
  </si>
  <si>
    <t>4.1.</t>
  </si>
  <si>
    <t>4.2.</t>
  </si>
  <si>
    <t>Iš viso finansavimo sumų:</t>
  </si>
  <si>
    <t>20 vsaf. 4pr.</t>
  </si>
  <si>
    <t>20 vsaf. 5pr.</t>
  </si>
  <si>
    <r>
      <t xml:space="preserve">3-iojo </t>
    </r>
    <r>
      <rPr>
        <sz val="8"/>
        <rFont val="Times New Roman"/>
        <family val="1"/>
      </rPr>
      <t>VSAFAS</t>
    </r>
    <r>
      <rPr>
        <sz val="10"/>
        <rFont val="Times New Roman"/>
        <family val="1"/>
      </rPr>
      <t xml:space="preserve"> „Veiklos rezultatų ataskaita“</t>
    </r>
  </si>
  <si>
    <t>VŠĮ KAUNO "ĄŽUOLO" KATALIKIŠKA VIDURINĖ MOKYKLA</t>
  </si>
  <si>
    <t>190140056, Baltų pr. 103, Kaunas</t>
  </si>
  <si>
    <t>PAGAL 2011M.  KOVO 31D. DUOMENIS</t>
  </si>
  <si>
    <t>1901400564, BALTŲ PR. 103, KAUNAS</t>
  </si>
  <si>
    <t>PAGAL 2011 M. KOVO 31 D. DUOMENIS</t>
  </si>
  <si>
    <t>XIV</t>
  </si>
  <si>
    <t>XIII</t>
  </si>
  <si>
    <t>XII</t>
  </si>
  <si>
    <t>XI</t>
  </si>
  <si>
    <t>VIII</t>
  </si>
  <si>
    <t>III.2</t>
  </si>
  <si>
    <t>Direktorius</t>
  </si>
  <si>
    <t>Liudvikas Lukošius</t>
  </si>
  <si>
    <r>
      <t>Iš valstybės biudžeto</t>
    </r>
    <r>
      <rPr>
        <sz val="10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</si>
  <si>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VŠĮ Kauno "Ąžuolo" katalikiška vidurinė mokykla          190140056</t>
  </si>
  <si>
    <t>2011 04 14</t>
  </si>
  <si>
    <t xml:space="preserve">Vyr. buhalterė </t>
  </si>
  <si>
    <t>Ingrida Sivickienė</t>
  </si>
  <si>
    <t xml:space="preserve">VŠĮ Kauno "Ąžuolo" katalikiška vidurinė mokykla                      190140056  </t>
  </si>
  <si>
    <t xml:space="preserve">      2011 04  14  Nr._____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</si>
</sst>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color indexed="8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i/>
      <sz val="10"/>
      <name val="TimesNewRoman,Bold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(W1)"/>
      <family val="1"/>
    </font>
    <font>
      <b/>
      <sz val="8"/>
      <name val="Times New Roman"/>
      <family val="1"/>
    </font>
    <font>
      <b/>
      <strike/>
      <sz val="8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quotePrefix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2" fillId="0" borderId="24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/>
    </xf>
    <xf numFmtId="0" fontId="18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3">
      <selection activeCell="H59" sqref="H59:I59"/>
    </sheetView>
  </sheetViews>
  <sheetFormatPr defaultColWidth="9.140625" defaultRowHeight="12.75"/>
  <cols>
    <col min="1" max="1" width="3.8515625" style="111" customWidth="1"/>
    <col min="2" max="2" width="0.13671875" style="111" hidden="1" customWidth="1"/>
    <col min="3" max="3" width="30.140625" style="111" customWidth="1"/>
    <col min="4" max="4" width="18.28125" style="111" customWidth="1"/>
    <col min="5" max="5" width="0.13671875" style="111" customWidth="1"/>
    <col min="6" max="6" width="11.7109375" style="111" hidden="1" customWidth="1"/>
    <col min="7" max="7" width="9.140625" style="111" customWidth="1"/>
    <col min="8" max="8" width="11.28125" style="111" customWidth="1"/>
    <col min="9" max="9" width="12.00390625" style="111" customWidth="1"/>
    <col min="10" max="16384" width="9.140625" style="111" customWidth="1"/>
  </cols>
  <sheetData>
    <row r="1" spans="1:9" s="94" customFormat="1" ht="12.75">
      <c r="A1" s="92"/>
      <c r="B1" s="92"/>
      <c r="C1" s="92"/>
      <c r="D1" s="93"/>
      <c r="G1" s="95" t="s">
        <v>271</v>
      </c>
      <c r="H1" s="95"/>
      <c r="I1" s="95"/>
    </row>
    <row r="2" spans="7:9" s="94" customFormat="1" ht="12.75">
      <c r="G2" s="95" t="s">
        <v>128</v>
      </c>
      <c r="H2" s="95"/>
      <c r="I2" s="95"/>
    </row>
    <row r="3" s="94" customFormat="1" ht="9" customHeight="1"/>
    <row r="4" spans="1:9" s="94" customFormat="1" ht="12.75">
      <c r="A4" s="168" t="s">
        <v>129</v>
      </c>
      <c r="B4" s="168"/>
      <c r="C4" s="168"/>
      <c r="D4" s="168"/>
      <c r="E4" s="168"/>
      <c r="F4" s="168"/>
      <c r="G4" s="168"/>
      <c r="H4" s="168"/>
      <c r="I4" s="168"/>
    </row>
    <row r="5" spans="1:9" s="96" customFormat="1" ht="12.75">
      <c r="A5" s="169" t="s">
        <v>130</v>
      </c>
      <c r="B5" s="169"/>
      <c r="C5" s="169"/>
      <c r="D5" s="169"/>
      <c r="E5" s="169"/>
      <c r="F5" s="169"/>
      <c r="G5" s="169"/>
      <c r="H5" s="169"/>
      <c r="I5" s="169"/>
    </row>
    <row r="6" spans="1:9" s="97" customFormat="1" ht="12.75">
      <c r="A6" s="166" t="s">
        <v>272</v>
      </c>
      <c r="B6" s="166"/>
      <c r="C6" s="166"/>
      <c r="D6" s="166"/>
      <c r="E6" s="166"/>
      <c r="F6" s="166"/>
      <c r="G6" s="166"/>
      <c r="H6" s="166"/>
      <c r="I6" s="166"/>
    </row>
    <row r="7" spans="1:9" s="98" customFormat="1" ht="12.75">
      <c r="A7" s="162" t="s">
        <v>131</v>
      </c>
      <c r="B7" s="162"/>
      <c r="C7" s="162"/>
      <c r="D7" s="162"/>
      <c r="E7" s="162"/>
      <c r="F7" s="162"/>
      <c r="G7" s="162"/>
      <c r="H7" s="162"/>
      <c r="I7" s="162"/>
    </row>
    <row r="8" spans="1:9" s="98" customFormat="1" ht="12.75">
      <c r="A8" s="162" t="s">
        <v>275</v>
      </c>
      <c r="B8" s="162"/>
      <c r="C8" s="162"/>
      <c r="D8" s="162"/>
      <c r="E8" s="162"/>
      <c r="F8" s="162"/>
      <c r="G8" s="162"/>
      <c r="H8" s="162"/>
      <c r="I8" s="162"/>
    </row>
    <row r="9" spans="1:9" s="98" customFormat="1" ht="12.75">
      <c r="A9" s="162" t="s">
        <v>132</v>
      </c>
      <c r="B9" s="162"/>
      <c r="C9" s="162"/>
      <c r="D9" s="162"/>
      <c r="E9" s="162"/>
      <c r="F9" s="162"/>
      <c r="G9" s="162"/>
      <c r="H9" s="162"/>
      <c r="I9" s="162"/>
    </row>
    <row r="10" spans="1:9" s="98" customFormat="1" ht="12.75">
      <c r="A10" s="162" t="s">
        <v>133</v>
      </c>
      <c r="B10" s="162"/>
      <c r="C10" s="162"/>
      <c r="D10" s="162"/>
      <c r="E10" s="162"/>
      <c r="F10" s="162"/>
      <c r="G10" s="162"/>
      <c r="H10" s="162"/>
      <c r="I10" s="162"/>
    </row>
    <row r="11" spans="1:9" s="98" customFormat="1" ht="9.75" customHeight="1">
      <c r="A11" s="167"/>
      <c r="B11" s="167"/>
      <c r="C11" s="167"/>
      <c r="D11" s="167"/>
      <c r="E11" s="167"/>
      <c r="F11" s="167"/>
      <c r="G11" s="167"/>
      <c r="H11" s="167"/>
      <c r="I11" s="167"/>
    </row>
    <row r="12" spans="1:9" s="97" customFormat="1" ht="12.75">
      <c r="A12" s="166" t="s">
        <v>134</v>
      </c>
      <c r="B12" s="166"/>
      <c r="C12" s="166"/>
      <c r="D12" s="166"/>
      <c r="E12" s="166"/>
      <c r="F12" s="166"/>
      <c r="G12" s="166"/>
      <c r="H12" s="166"/>
      <c r="I12" s="166"/>
    </row>
    <row r="13" spans="1:9" s="97" customFormat="1" ht="9" customHeight="1">
      <c r="A13" s="166"/>
      <c r="B13" s="166"/>
      <c r="C13" s="166"/>
      <c r="D13" s="166"/>
      <c r="E13" s="166"/>
      <c r="F13" s="166"/>
      <c r="G13" s="166"/>
      <c r="H13" s="166"/>
      <c r="I13" s="166"/>
    </row>
    <row r="14" spans="1:9" s="97" customFormat="1" ht="12.75">
      <c r="A14" s="166" t="s">
        <v>276</v>
      </c>
      <c r="B14" s="166"/>
      <c r="C14" s="166"/>
      <c r="D14" s="166"/>
      <c r="E14" s="166"/>
      <c r="F14" s="166"/>
      <c r="G14" s="166"/>
      <c r="H14" s="166"/>
      <c r="I14" s="166"/>
    </row>
    <row r="15" spans="1:9" s="98" customFormat="1" ht="12.75">
      <c r="A15" s="162" t="s">
        <v>291</v>
      </c>
      <c r="B15" s="162"/>
      <c r="C15" s="162"/>
      <c r="D15" s="162"/>
      <c r="E15" s="162"/>
      <c r="F15" s="162"/>
      <c r="G15" s="162"/>
      <c r="H15" s="162"/>
      <c r="I15" s="162"/>
    </row>
    <row r="16" spans="1:9" s="98" customFormat="1" ht="12.75">
      <c r="A16" s="162" t="s">
        <v>1</v>
      </c>
      <c r="B16" s="162"/>
      <c r="C16" s="162"/>
      <c r="D16" s="162"/>
      <c r="E16" s="162"/>
      <c r="F16" s="162"/>
      <c r="G16" s="162"/>
      <c r="H16" s="162"/>
      <c r="I16" s="162"/>
    </row>
    <row r="17" spans="1:9" s="99" customFormat="1" ht="12.75">
      <c r="A17" s="163" t="s">
        <v>2</v>
      </c>
      <c r="B17" s="163"/>
      <c r="C17" s="163"/>
      <c r="D17" s="163"/>
      <c r="E17" s="163"/>
      <c r="F17" s="163"/>
      <c r="G17" s="163"/>
      <c r="H17" s="163"/>
      <c r="I17" s="163"/>
    </row>
    <row r="18" spans="1:9" s="101" customFormat="1" ht="49.5" customHeight="1">
      <c r="A18" s="164" t="s">
        <v>3</v>
      </c>
      <c r="B18" s="164"/>
      <c r="C18" s="165" t="s">
        <v>4</v>
      </c>
      <c r="D18" s="165"/>
      <c r="E18" s="165"/>
      <c r="F18" s="165"/>
      <c r="G18" s="100" t="s">
        <v>135</v>
      </c>
      <c r="H18" s="100" t="s">
        <v>136</v>
      </c>
      <c r="I18" s="100" t="s">
        <v>137</v>
      </c>
    </row>
    <row r="19" spans="1:9" s="94" customFormat="1" ht="15.75" customHeight="1">
      <c r="A19" s="102" t="s">
        <v>8</v>
      </c>
      <c r="B19" s="103" t="s">
        <v>138</v>
      </c>
      <c r="C19" s="157" t="s">
        <v>138</v>
      </c>
      <c r="D19" s="157"/>
      <c r="E19" s="157"/>
      <c r="F19" s="157"/>
      <c r="G19" s="103"/>
      <c r="H19" s="130">
        <f>H20+H25+H26</f>
        <v>1684908.04</v>
      </c>
      <c r="I19" s="102"/>
    </row>
    <row r="20" spans="1:9" s="94" customFormat="1" ht="12.75" customHeight="1">
      <c r="A20" s="105" t="s">
        <v>10</v>
      </c>
      <c r="B20" s="106" t="s">
        <v>139</v>
      </c>
      <c r="C20" s="161" t="s">
        <v>139</v>
      </c>
      <c r="D20" s="161"/>
      <c r="E20" s="161"/>
      <c r="F20" s="161"/>
      <c r="G20" s="106"/>
      <c r="H20" s="130">
        <f>H21+H22+H23+H24</f>
        <v>1676758.2</v>
      </c>
      <c r="I20" s="102"/>
    </row>
    <row r="21" spans="1:9" s="94" customFormat="1" ht="12.75" customHeight="1">
      <c r="A21" s="105" t="s">
        <v>140</v>
      </c>
      <c r="B21" s="106" t="s">
        <v>60</v>
      </c>
      <c r="C21" s="161" t="s">
        <v>60</v>
      </c>
      <c r="D21" s="161"/>
      <c r="E21" s="161"/>
      <c r="F21" s="161"/>
      <c r="G21" s="106"/>
      <c r="H21" s="108">
        <v>1266772.26</v>
      </c>
      <c r="I21" s="102"/>
    </row>
    <row r="22" spans="1:9" s="94" customFormat="1" ht="13.5" customHeight="1">
      <c r="A22" s="105" t="s">
        <v>141</v>
      </c>
      <c r="B22" s="107" t="s">
        <v>142</v>
      </c>
      <c r="C22" s="160" t="s">
        <v>142</v>
      </c>
      <c r="D22" s="160"/>
      <c r="E22" s="160"/>
      <c r="F22" s="160"/>
      <c r="G22" s="107"/>
      <c r="H22" s="131">
        <v>409846.1</v>
      </c>
      <c r="I22" s="102"/>
    </row>
    <row r="23" spans="1:9" s="94" customFormat="1" ht="15" customHeight="1">
      <c r="A23" s="105" t="s">
        <v>143</v>
      </c>
      <c r="B23" s="106" t="s">
        <v>144</v>
      </c>
      <c r="C23" s="160" t="s">
        <v>144</v>
      </c>
      <c r="D23" s="160"/>
      <c r="E23" s="160"/>
      <c r="F23" s="160"/>
      <c r="G23" s="106"/>
      <c r="H23" s="108"/>
      <c r="I23" s="102"/>
    </row>
    <row r="24" spans="1:9" s="94" customFormat="1" ht="13.5" customHeight="1">
      <c r="A24" s="105" t="s">
        <v>145</v>
      </c>
      <c r="B24" s="107" t="s">
        <v>146</v>
      </c>
      <c r="C24" s="160" t="s">
        <v>146</v>
      </c>
      <c r="D24" s="160"/>
      <c r="E24" s="160"/>
      <c r="F24" s="160"/>
      <c r="G24" s="107"/>
      <c r="H24" s="108">
        <v>139.84</v>
      </c>
      <c r="I24" s="102"/>
    </row>
    <row r="25" spans="1:9" s="94" customFormat="1" ht="13.5" customHeight="1">
      <c r="A25" s="105" t="s">
        <v>17</v>
      </c>
      <c r="B25" s="106" t="s">
        <v>147</v>
      </c>
      <c r="C25" s="160" t="s">
        <v>147</v>
      </c>
      <c r="D25" s="160"/>
      <c r="E25" s="160"/>
      <c r="F25" s="160"/>
      <c r="G25" s="106"/>
      <c r="H25" s="104"/>
      <c r="I25" s="102"/>
    </row>
    <row r="26" spans="1:9" s="94" customFormat="1" ht="14.25" customHeight="1">
      <c r="A26" s="105" t="s">
        <v>37</v>
      </c>
      <c r="B26" s="106" t="s">
        <v>148</v>
      </c>
      <c r="C26" s="160" t="s">
        <v>148</v>
      </c>
      <c r="D26" s="160"/>
      <c r="E26" s="160"/>
      <c r="F26" s="160"/>
      <c r="G26" s="106"/>
      <c r="H26" s="104">
        <f>H27+H28</f>
        <v>8149.84</v>
      </c>
      <c r="I26" s="102"/>
    </row>
    <row r="27" spans="1:9" s="94" customFormat="1" ht="13.5" customHeight="1">
      <c r="A27" s="105" t="s">
        <v>39</v>
      </c>
      <c r="B27" s="107" t="s">
        <v>149</v>
      </c>
      <c r="C27" s="160" t="s">
        <v>149</v>
      </c>
      <c r="D27" s="160"/>
      <c r="E27" s="160"/>
      <c r="F27" s="160"/>
      <c r="G27" s="107"/>
      <c r="H27" s="108">
        <v>8149.84</v>
      </c>
      <c r="I27" s="102"/>
    </row>
    <row r="28" spans="1:9" s="94" customFormat="1" ht="14.25" customHeight="1">
      <c r="A28" s="105" t="s">
        <v>282</v>
      </c>
      <c r="B28" s="107" t="s">
        <v>150</v>
      </c>
      <c r="C28" s="160" t="s">
        <v>150</v>
      </c>
      <c r="D28" s="160"/>
      <c r="E28" s="160"/>
      <c r="F28" s="160"/>
      <c r="G28" s="107"/>
      <c r="H28" s="104"/>
      <c r="I28" s="102"/>
    </row>
    <row r="29" spans="1:9" s="94" customFormat="1" ht="15.75" customHeight="1">
      <c r="A29" s="102" t="s">
        <v>45</v>
      </c>
      <c r="B29" s="103" t="s">
        <v>151</v>
      </c>
      <c r="C29" s="157" t="s">
        <v>151</v>
      </c>
      <c r="D29" s="157"/>
      <c r="E29" s="157"/>
      <c r="F29" s="157"/>
      <c r="G29" s="103"/>
      <c r="H29" s="130">
        <f>H30+H31+H32+H33+H34+H35+H36+H37+H38+H39+H40+H41+H42+H43</f>
        <v>1679475.0699999998</v>
      </c>
      <c r="I29" s="102"/>
    </row>
    <row r="30" spans="1:9" s="94" customFormat="1" ht="12.75" customHeight="1">
      <c r="A30" s="105" t="s">
        <v>10</v>
      </c>
      <c r="B30" s="106" t="s">
        <v>152</v>
      </c>
      <c r="C30" s="160" t="s">
        <v>153</v>
      </c>
      <c r="D30" s="160"/>
      <c r="E30" s="160"/>
      <c r="F30" s="160"/>
      <c r="G30" s="106"/>
      <c r="H30" s="108">
        <v>1413309</v>
      </c>
      <c r="I30" s="102"/>
    </row>
    <row r="31" spans="1:9" s="94" customFormat="1" ht="14.25" customHeight="1">
      <c r="A31" s="105" t="s">
        <v>154</v>
      </c>
      <c r="B31" s="106" t="s">
        <v>155</v>
      </c>
      <c r="C31" s="160" t="s">
        <v>156</v>
      </c>
      <c r="D31" s="160"/>
      <c r="E31" s="160"/>
      <c r="F31" s="160"/>
      <c r="G31" s="106"/>
      <c r="H31" s="108">
        <v>2776.89</v>
      </c>
      <c r="I31" s="102"/>
    </row>
    <row r="32" spans="1:9" s="94" customFormat="1" ht="13.5" customHeight="1">
      <c r="A32" s="105" t="s">
        <v>37</v>
      </c>
      <c r="B32" s="106" t="s">
        <v>157</v>
      </c>
      <c r="C32" s="160" t="s">
        <v>158</v>
      </c>
      <c r="D32" s="160"/>
      <c r="E32" s="160"/>
      <c r="F32" s="160"/>
      <c r="G32" s="106"/>
      <c r="H32" s="108">
        <v>245995.27</v>
      </c>
      <c r="I32" s="105"/>
    </row>
    <row r="33" spans="1:9" s="94" customFormat="1" ht="13.5" customHeight="1">
      <c r="A33" s="105" t="s">
        <v>43</v>
      </c>
      <c r="B33" s="106" t="s">
        <v>159</v>
      </c>
      <c r="C33" s="161" t="s">
        <v>160</v>
      </c>
      <c r="D33" s="161"/>
      <c r="E33" s="161"/>
      <c r="F33" s="161"/>
      <c r="G33" s="106"/>
      <c r="H33" s="108"/>
      <c r="I33" s="105"/>
    </row>
    <row r="34" spans="1:9" s="94" customFormat="1" ht="13.5" customHeight="1">
      <c r="A34" s="105" t="s">
        <v>55</v>
      </c>
      <c r="B34" s="106" t="s">
        <v>161</v>
      </c>
      <c r="C34" s="161" t="s">
        <v>162</v>
      </c>
      <c r="D34" s="161"/>
      <c r="E34" s="161"/>
      <c r="F34" s="161"/>
      <c r="G34" s="106"/>
      <c r="H34" s="108"/>
      <c r="I34" s="105"/>
    </row>
    <row r="35" spans="1:9" s="94" customFormat="1" ht="12.75" customHeight="1">
      <c r="A35" s="105" t="s">
        <v>163</v>
      </c>
      <c r="B35" s="106" t="s">
        <v>164</v>
      </c>
      <c r="C35" s="161" t="s">
        <v>165</v>
      </c>
      <c r="D35" s="161"/>
      <c r="E35" s="161"/>
      <c r="F35" s="161"/>
      <c r="G35" s="106"/>
      <c r="H35" s="108">
        <v>1756</v>
      </c>
      <c r="I35" s="105"/>
    </row>
    <row r="36" spans="1:9" s="94" customFormat="1" ht="14.25" customHeight="1">
      <c r="A36" s="105" t="s">
        <v>166</v>
      </c>
      <c r="B36" s="106" t="s">
        <v>167</v>
      </c>
      <c r="C36" s="161" t="s">
        <v>168</v>
      </c>
      <c r="D36" s="161"/>
      <c r="E36" s="161"/>
      <c r="F36" s="161"/>
      <c r="G36" s="106"/>
      <c r="H36" s="108"/>
      <c r="I36" s="107"/>
    </row>
    <row r="37" spans="1:9" s="94" customFormat="1" ht="14.25" customHeight="1">
      <c r="A37" s="105" t="s">
        <v>281</v>
      </c>
      <c r="B37" s="106" t="s">
        <v>169</v>
      </c>
      <c r="C37" s="160" t="s">
        <v>169</v>
      </c>
      <c r="D37" s="160"/>
      <c r="E37" s="160"/>
      <c r="F37" s="160"/>
      <c r="G37" s="106"/>
      <c r="H37" s="108"/>
      <c r="I37" s="107"/>
    </row>
    <row r="38" spans="1:9" s="94" customFormat="1" ht="15" customHeight="1">
      <c r="A38" s="105" t="s">
        <v>170</v>
      </c>
      <c r="B38" s="106" t="s">
        <v>171</v>
      </c>
      <c r="C38" s="161" t="s">
        <v>171</v>
      </c>
      <c r="D38" s="161"/>
      <c r="E38" s="161"/>
      <c r="F38" s="161"/>
      <c r="G38" s="106"/>
      <c r="H38" s="108">
        <v>1752.24</v>
      </c>
      <c r="I38" s="107"/>
    </row>
    <row r="39" spans="1:9" s="94" customFormat="1" ht="13.5" customHeight="1">
      <c r="A39" s="105" t="s">
        <v>172</v>
      </c>
      <c r="B39" s="106" t="s">
        <v>173</v>
      </c>
      <c r="C39" s="160" t="s">
        <v>174</v>
      </c>
      <c r="D39" s="160"/>
      <c r="E39" s="160"/>
      <c r="F39" s="160"/>
      <c r="G39" s="106"/>
      <c r="H39" s="108">
        <v>5700.88</v>
      </c>
      <c r="I39" s="107"/>
    </row>
    <row r="40" spans="1:9" s="94" customFormat="1" ht="13.5" customHeight="1">
      <c r="A40" s="105" t="s">
        <v>280</v>
      </c>
      <c r="B40" s="106" t="s">
        <v>175</v>
      </c>
      <c r="C40" s="160" t="s">
        <v>176</v>
      </c>
      <c r="D40" s="160"/>
      <c r="E40" s="160"/>
      <c r="F40" s="160"/>
      <c r="G40" s="106"/>
      <c r="H40" s="108"/>
      <c r="I40" s="107"/>
    </row>
    <row r="41" spans="1:9" s="94" customFormat="1" ht="14.25" customHeight="1">
      <c r="A41" s="105" t="s">
        <v>279</v>
      </c>
      <c r="B41" s="106" t="s">
        <v>177</v>
      </c>
      <c r="C41" s="160" t="s">
        <v>178</v>
      </c>
      <c r="D41" s="160"/>
      <c r="E41" s="160"/>
      <c r="F41" s="160"/>
      <c r="G41" s="106"/>
      <c r="H41" s="108"/>
      <c r="I41" s="107"/>
    </row>
    <row r="42" spans="1:9" s="94" customFormat="1" ht="14.25" customHeight="1">
      <c r="A42" s="105" t="s">
        <v>278</v>
      </c>
      <c r="B42" s="106" t="s">
        <v>179</v>
      </c>
      <c r="C42" s="160" t="s">
        <v>180</v>
      </c>
      <c r="D42" s="160"/>
      <c r="E42" s="160"/>
      <c r="F42" s="160"/>
      <c r="G42" s="106"/>
      <c r="H42" s="108">
        <v>7993.29</v>
      </c>
      <c r="I42" s="107"/>
    </row>
    <row r="43" spans="1:9" ht="13.5" customHeight="1">
      <c r="A43" s="105" t="s">
        <v>277</v>
      </c>
      <c r="B43" s="106" t="s">
        <v>181</v>
      </c>
      <c r="C43" s="155" t="s">
        <v>182</v>
      </c>
      <c r="D43" s="155"/>
      <c r="E43" s="155"/>
      <c r="F43" s="155"/>
      <c r="G43" s="106"/>
      <c r="H43" s="109">
        <v>191.5</v>
      </c>
      <c r="I43" s="110"/>
    </row>
    <row r="44" spans="1:9" s="115" customFormat="1" ht="12.75">
      <c r="A44" s="103" t="s">
        <v>47</v>
      </c>
      <c r="B44" s="112" t="s">
        <v>183</v>
      </c>
      <c r="C44" s="156" t="s">
        <v>183</v>
      </c>
      <c r="D44" s="156"/>
      <c r="E44" s="156"/>
      <c r="F44" s="156"/>
      <c r="G44" s="112"/>
      <c r="H44" s="113">
        <f>H19-H29</f>
        <v>5432.970000000205</v>
      </c>
      <c r="I44" s="114"/>
    </row>
    <row r="45" spans="1:9" s="115" customFormat="1" ht="12.75">
      <c r="A45" s="103" t="s">
        <v>58</v>
      </c>
      <c r="B45" s="103" t="s">
        <v>184</v>
      </c>
      <c r="C45" s="158" t="s">
        <v>184</v>
      </c>
      <c r="D45" s="158"/>
      <c r="E45" s="158"/>
      <c r="F45" s="158"/>
      <c r="G45" s="114"/>
      <c r="H45" s="113">
        <f>H46+H47+H48</f>
        <v>0</v>
      </c>
      <c r="I45" s="114"/>
    </row>
    <row r="46" spans="1:9" ht="12.75">
      <c r="A46" s="107" t="s">
        <v>185</v>
      </c>
      <c r="B46" s="106" t="s">
        <v>186</v>
      </c>
      <c r="C46" s="155" t="s">
        <v>187</v>
      </c>
      <c r="D46" s="155"/>
      <c r="E46" s="155"/>
      <c r="F46" s="155"/>
      <c r="G46" s="110"/>
      <c r="H46" s="109"/>
      <c r="I46" s="110"/>
    </row>
    <row r="47" spans="1:9" ht="12.75">
      <c r="A47" s="107" t="s">
        <v>17</v>
      </c>
      <c r="B47" s="106" t="s">
        <v>188</v>
      </c>
      <c r="C47" s="155" t="s">
        <v>188</v>
      </c>
      <c r="D47" s="155"/>
      <c r="E47" s="155"/>
      <c r="F47" s="155"/>
      <c r="G47" s="110"/>
      <c r="H47" s="109"/>
      <c r="I47" s="110"/>
    </row>
    <row r="48" spans="1:9" ht="12.75">
      <c r="A48" s="107" t="s">
        <v>189</v>
      </c>
      <c r="B48" s="106" t="s">
        <v>190</v>
      </c>
      <c r="C48" s="155" t="s">
        <v>191</v>
      </c>
      <c r="D48" s="155"/>
      <c r="E48" s="155"/>
      <c r="F48" s="155"/>
      <c r="G48" s="110"/>
      <c r="H48" s="109"/>
      <c r="I48" s="110"/>
    </row>
    <row r="49" spans="1:9" s="115" customFormat="1" ht="12.75">
      <c r="A49" s="103" t="s">
        <v>63</v>
      </c>
      <c r="B49" s="112" t="s">
        <v>192</v>
      </c>
      <c r="C49" s="156" t="s">
        <v>192</v>
      </c>
      <c r="D49" s="156"/>
      <c r="E49" s="156"/>
      <c r="F49" s="156"/>
      <c r="G49" s="114"/>
      <c r="H49" s="113"/>
      <c r="I49" s="114"/>
    </row>
    <row r="50" spans="1:9" s="115" customFormat="1" ht="26.25" customHeight="1">
      <c r="A50" s="103" t="s">
        <v>75</v>
      </c>
      <c r="B50" s="112" t="s">
        <v>193</v>
      </c>
      <c r="C50" s="159" t="s">
        <v>193</v>
      </c>
      <c r="D50" s="159"/>
      <c r="E50" s="159"/>
      <c r="F50" s="159"/>
      <c r="G50" s="114"/>
      <c r="H50" s="113"/>
      <c r="I50" s="114"/>
    </row>
    <row r="51" spans="1:9" s="115" customFormat="1" ht="12.75">
      <c r="A51" s="103" t="s">
        <v>84</v>
      </c>
      <c r="B51" s="112" t="s">
        <v>194</v>
      </c>
      <c r="C51" s="156" t="s">
        <v>194</v>
      </c>
      <c r="D51" s="156"/>
      <c r="E51" s="156"/>
      <c r="F51" s="156"/>
      <c r="G51" s="114"/>
      <c r="H51" s="113"/>
      <c r="I51" s="114"/>
    </row>
    <row r="52" spans="1:9" s="115" customFormat="1" ht="24.75" customHeight="1">
      <c r="A52" s="103" t="s">
        <v>195</v>
      </c>
      <c r="B52" s="103" t="s">
        <v>196</v>
      </c>
      <c r="C52" s="157" t="s">
        <v>196</v>
      </c>
      <c r="D52" s="157"/>
      <c r="E52" s="157"/>
      <c r="F52" s="157"/>
      <c r="G52" s="114"/>
      <c r="H52" s="113">
        <f>H44</f>
        <v>5432.970000000205</v>
      </c>
      <c r="I52" s="114"/>
    </row>
    <row r="53" spans="1:12" s="115" customFormat="1" ht="12.75">
      <c r="A53" s="103" t="s">
        <v>10</v>
      </c>
      <c r="B53" s="103" t="s">
        <v>197</v>
      </c>
      <c r="C53" s="158" t="s">
        <v>197</v>
      </c>
      <c r="D53" s="158"/>
      <c r="E53" s="158"/>
      <c r="F53" s="158"/>
      <c r="G53" s="114"/>
      <c r="H53" s="113"/>
      <c r="I53" s="114"/>
      <c r="L53" s="132"/>
    </row>
    <row r="54" spans="1:9" s="115" customFormat="1" ht="12.75">
      <c r="A54" s="103" t="s">
        <v>198</v>
      </c>
      <c r="B54" s="112" t="s">
        <v>199</v>
      </c>
      <c r="C54" s="156" t="s">
        <v>199</v>
      </c>
      <c r="D54" s="156"/>
      <c r="E54" s="156"/>
      <c r="F54" s="156"/>
      <c r="G54" s="114"/>
      <c r="H54" s="113">
        <f>H52</f>
        <v>5432.970000000205</v>
      </c>
      <c r="I54" s="114"/>
    </row>
    <row r="55" spans="1:12" ht="12.75">
      <c r="A55" s="107" t="s">
        <v>10</v>
      </c>
      <c r="B55" s="106" t="s">
        <v>200</v>
      </c>
      <c r="C55" s="155" t="s">
        <v>200</v>
      </c>
      <c r="D55" s="155"/>
      <c r="E55" s="155"/>
      <c r="F55" s="155"/>
      <c r="G55" s="110"/>
      <c r="H55" s="109"/>
      <c r="I55" s="110"/>
      <c r="K55" s="139"/>
      <c r="L55" s="133"/>
    </row>
    <row r="56" spans="1:9" ht="12.75">
      <c r="A56" s="107" t="s">
        <v>17</v>
      </c>
      <c r="B56" s="106" t="s">
        <v>201</v>
      </c>
      <c r="C56" s="155" t="s">
        <v>201</v>
      </c>
      <c r="D56" s="155"/>
      <c r="E56" s="155"/>
      <c r="F56" s="155"/>
      <c r="G56" s="110"/>
      <c r="H56" s="109"/>
      <c r="I56" s="110"/>
    </row>
    <row r="57" spans="1:9" s="94" customFormat="1" ht="12.75">
      <c r="A57" s="91"/>
      <c r="B57" s="91"/>
      <c r="C57" s="91"/>
      <c r="D57" s="91"/>
      <c r="G57" s="116"/>
      <c r="H57" s="116"/>
      <c r="I57" s="116"/>
    </row>
    <row r="58" spans="1:11" s="94" customFormat="1" ht="12.75">
      <c r="A58" s="117"/>
      <c r="B58" s="116"/>
      <c r="C58" s="137" t="s">
        <v>283</v>
      </c>
      <c r="D58" s="134"/>
      <c r="E58" s="116"/>
      <c r="F58" s="117"/>
      <c r="G58" s="116"/>
      <c r="H58" s="154" t="s">
        <v>284</v>
      </c>
      <c r="I58" s="154"/>
      <c r="K58" s="116"/>
    </row>
    <row r="59" spans="2:9" s="99" customFormat="1" ht="15.75" customHeight="1">
      <c r="B59" s="118"/>
      <c r="C59" s="136" t="s">
        <v>202</v>
      </c>
      <c r="D59" s="135"/>
      <c r="E59" s="118"/>
      <c r="F59" s="118"/>
      <c r="G59" s="138" t="s">
        <v>108</v>
      </c>
      <c r="H59" s="153" t="s">
        <v>109</v>
      </c>
      <c r="I59" s="153"/>
    </row>
  </sheetData>
  <sheetProtection/>
  <mergeCells count="56">
    <mergeCell ref="A8:I8"/>
    <mergeCell ref="A9:I9"/>
    <mergeCell ref="A10:I10"/>
    <mergeCell ref="A11:I11"/>
    <mergeCell ref="A4:I4"/>
    <mergeCell ref="A5:I5"/>
    <mergeCell ref="A6:I6"/>
    <mergeCell ref="A7:I7"/>
    <mergeCell ref="A16:I16"/>
    <mergeCell ref="A17:I17"/>
    <mergeCell ref="A18:B18"/>
    <mergeCell ref="C18:F18"/>
    <mergeCell ref="A12:I12"/>
    <mergeCell ref="A13:I13"/>
    <mergeCell ref="A14:I14"/>
    <mergeCell ref="A15:I15"/>
    <mergeCell ref="C23:F23"/>
    <mergeCell ref="C24:F24"/>
    <mergeCell ref="C25:F25"/>
    <mergeCell ref="C26:F26"/>
    <mergeCell ref="C19:F19"/>
    <mergeCell ref="C20:F20"/>
    <mergeCell ref="C21:F21"/>
    <mergeCell ref="C22:F22"/>
    <mergeCell ref="C31:F31"/>
    <mergeCell ref="C32:F32"/>
    <mergeCell ref="C33:F33"/>
    <mergeCell ref="C34:F34"/>
    <mergeCell ref="C27:F27"/>
    <mergeCell ref="C28:F28"/>
    <mergeCell ref="C29:F29"/>
    <mergeCell ref="C30:F30"/>
    <mergeCell ref="C39:F39"/>
    <mergeCell ref="C40:F40"/>
    <mergeCell ref="C41:F41"/>
    <mergeCell ref="C42:F42"/>
    <mergeCell ref="C35:F35"/>
    <mergeCell ref="C36:F36"/>
    <mergeCell ref="C37:F37"/>
    <mergeCell ref="C38:F38"/>
    <mergeCell ref="C47:F47"/>
    <mergeCell ref="C48:F48"/>
    <mergeCell ref="C49:F49"/>
    <mergeCell ref="C50:F50"/>
    <mergeCell ref="C43:F43"/>
    <mergeCell ref="C44:F44"/>
    <mergeCell ref="C45:F45"/>
    <mergeCell ref="C46:F46"/>
    <mergeCell ref="H59:I59"/>
    <mergeCell ref="H58:I58"/>
    <mergeCell ref="C55:F55"/>
    <mergeCell ref="C56:F56"/>
    <mergeCell ref="C51:F51"/>
    <mergeCell ref="C52:F52"/>
    <mergeCell ref="C53:F53"/>
    <mergeCell ref="C54:F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G23" sqref="G23"/>
    </sheetView>
  </sheetViews>
  <sheetFormatPr defaultColWidth="9.140625" defaultRowHeight="12.75"/>
  <cols>
    <col min="1" max="1" width="3.140625" style="120" customWidth="1"/>
    <col min="2" max="2" width="55.7109375" style="120" customWidth="1"/>
    <col min="3" max="3" width="12.140625" style="120" customWidth="1"/>
    <col min="4" max="4" width="12.28125" style="120" customWidth="1"/>
    <col min="5" max="5" width="12.421875" style="120" customWidth="1"/>
    <col min="6" max="6" width="12.00390625" style="120" customWidth="1"/>
    <col min="7" max="7" width="12.28125" style="120" customWidth="1"/>
    <col min="8" max="8" width="13.28125" style="120" customWidth="1"/>
    <col min="9" max="16384" width="9.140625" style="120" customWidth="1"/>
  </cols>
  <sheetData>
    <row r="1" ht="15">
      <c r="F1" s="120" t="s">
        <v>203</v>
      </c>
    </row>
    <row r="2" ht="15">
      <c r="F2" s="120" t="s">
        <v>204</v>
      </c>
    </row>
    <row r="3" spans="2:5" ht="15" customHeight="1">
      <c r="B3" s="171" t="s">
        <v>290</v>
      </c>
      <c r="C3" s="171"/>
      <c r="D3" s="171"/>
      <c r="E3" s="171"/>
    </row>
    <row r="4" spans="2:4" ht="15">
      <c r="B4" s="121"/>
      <c r="C4" s="122" t="s">
        <v>287</v>
      </c>
      <c r="D4" s="121"/>
    </row>
    <row r="5" spans="1:8" ht="15">
      <c r="A5" s="172" t="s">
        <v>205</v>
      </c>
      <c r="B5" s="172"/>
      <c r="C5" s="172"/>
      <c r="D5" s="172"/>
      <c r="E5" s="172"/>
      <c r="F5" s="172"/>
      <c r="G5" s="172"/>
      <c r="H5" s="172"/>
    </row>
    <row r="6" spans="1:8" ht="15">
      <c r="A6" s="172" t="s">
        <v>206</v>
      </c>
      <c r="B6" s="172"/>
      <c r="C6" s="172"/>
      <c r="D6" s="172"/>
      <c r="E6" s="172"/>
      <c r="F6" s="172"/>
      <c r="G6" s="172"/>
      <c r="H6" s="172"/>
    </row>
    <row r="7" ht="5.25" customHeight="1"/>
    <row r="8" spans="1:8" ht="15">
      <c r="A8" s="172" t="s">
        <v>207</v>
      </c>
      <c r="B8" s="172"/>
      <c r="C8" s="172"/>
      <c r="D8" s="172"/>
      <c r="E8" s="172"/>
      <c r="F8" s="172"/>
      <c r="G8" s="172"/>
      <c r="H8" s="172"/>
    </row>
    <row r="9" ht="5.25" customHeight="1"/>
    <row r="10" spans="1:8" ht="15" customHeight="1">
      <c r="A10" s="173" t="s">
        <v>3</v>
      </c>
      <c r="B10" s="173" t="s">
        <v>208</v>
      </c>
      <c r="C10" s="173" t="s">
        <v>209</v>
      </c>
      <c r="D10" s="173"/>
      <c r="E10" s="173"/>
      <c r="F10" s="173" t="s">
        <v>210</v>
      </c>
      <c r="G10" s="173"/>
      <c r="H10" s="173"/>
    </row>
    <row r="11" spans="1:8" ht="48.75" customHeight="1">
      <c r="A11" s="173"/>
      <c r="B11" s="173"/>
      <c r="C11" s="123" t="s">
        <v>52</v>
      </c>
      <c r="D11" s="123" t="s">
        <v>211</v>
      </c>
      <c r="E11" s="123" t="s">
        <v>212</v>
      </c>
      <c r="F11" s="123" t="s">
        <v>52</v>
      </c>
      <c r="G11" s="123" t="s">
        <v>211</v>
      </c>
      <c r="H11" s="123" t="s">
        <v>212</v>
      </c>
    </row>
    <row r="12" spans="1:8" ht="15">
      <c r="A12" s="124">
        <v>1</v>
      </c>
      <c r="B12" s="124">
        <v>2</v>
      </c>
      <c r="C12" s="124">
        <v>3</v>
      </c>
      <c r="D12" s="124">
        <v>4</v>
      </c>
      <c r="E12" s="124" t="s">
        <v>213</v>
      </c>
      <c r="F12" s="124">
        <v>6</v>
      </c>
      <c r="G12" s="124">
        <v>7</v>
      </c>
      <c r="H12" s="124" t="s">
        <v>214</v>
      </c>
    </row>
    <row r="13" spans="1:8" ht="57">
      <c r="A13" s="123" t="s">
        <v>215</v>
      </c>
      <c r="B13" s="125" t="s">
        <v>216</v>
      </c>
      <c r="C13" s="123">
        <v>0</v>
      </c>
      <c r="D13" s="123">
        <v>952549</v>
      </c>
      <c r="E13" s="123">
        <f>+(C13+D13)</f>
        <v>952549</v>
      </c>
      <c r="F13" s="123">
        <v>0</v>
      </c>
      <c r="G13" s="123">
        <v>952549</v>
      </c>
      <c r="H13" s="123">
        <f>+(F13+G13)</f>
        <v>952549</v>
      </c>
    </row>
    <row r="14" spans="1:8" ht="15" customHeight="1">
      <c r="A14" s="123" t="s">
        <v>217</v>
      </c>
      <c r="B14" s="125" t="s">
        <v>61</v>
      </c>
      <c r="C14" s="123">
        <v>0</v>
      </c>
      <c r="D14" s="123">
        <v>166335</v>
      </c>
      <c r="E14" s="123">
        <f>+(C14+D14)</f>
        <v>166335</v>
      </c>
      <c r="F14" s="123">
        <v>0</v>
      </c>
      <c r="G14" s="123">
        <v>166335</v>
      </c>
      <c r="H14" s="123">
        <f>+(F14+G14)</f>
        <v>166335</v>
      </c>
    </row>
    <row r="15" spans="1:8" ht="30" customHeight="1">
      <c r="A15" s="123" t="s">
        <v>218</v>
      </c>
      <c r="B15" s="125" t="s">
        <v>101</v>
      </c>
      <c r="C15" s="123"/>
      <c r="D15" s="123"/>
      <c r="E15" s="123">
        <f>+(C15+D15)</f>
        <v>0</v>
      </c>
      <c r="F15" s="123"/>
      <c r="G15" s="123"/>
      <c r="H15" s="123">
        <f>+(F15+G15)</f>
        <v>0</v>
      </c>
    </row>
    <row r="16" spans="1:8" ht="15" customHeight="1">
      <c r="A16" s="123" t="s">
        <v>219</v>
      </c>
      <c r="B16" s="125" t="s">
        <v>62</v>
      </c>
      <c r="C16" s="123">
        <v>0</v>
      </c>
      <c r="D16" s="123">
        <v>24261.07</v>
      </c>
      <c r="E16" s="123">
        <f>+(C16+D16)</f>
        <v>24261.07</v>
      </c>
      <c r="F16" s="123">
        <v>0</v>
      </c>
      <c r="G16" s="123">
        <v>24261.07</v>
      </c>
      <c r="H16" s="123">
        <f>+(F16+G16)</f>
        <v>24261.07</v>
      </c>
    </row>
    <row r="17" spans="1:8" ht="15" customHeight="1">
      <c r="A17" s="123" t="s">
        <v>220</v>
      </c>
      <c r="B17" s="125" t="s">
        <v>212</v>
      </c>
      <c r="C17" s="123">
        <f aca="true" t="shared" si="0" ref="C17:H17">+(C13+C14+C15+C16)</f>
        <v>0</v>
      </c>
      <c r="D17" s="123">
        <f t="shared" si="0"/>
        <v>1143145.07</v>
      </c>
      <c r="E17" s="123">
        <f t="shared" si="0"/>
        <v>1143145.07</v>
      </c>
      <c r="F17" s="123">
        <f t="shared" si="0"/>
        <v>0</v>
      </c>
      <c r="G17" s="123">
        <f t="shared" si="0"/>
        <v>1143145.07</v>
      </c>
      <c r="H17" s="123">
        <f t="shared" si="0"/>
        <v>1143145.07</v>
      </c>
    </row>
    <row r="18" ht="6.75" customHeight="1"/>
    <row r="19" spans="3:5" ht="11.25" customHeight="1">
      <c r="C19" s="119"/>
      <c r="D19" s="119"/>
      <c r="E19" s="119"/>
    </row>
    <row r="22" spans="2:5" ht="15">
      <c r="B22" s="120" t="s">
        <v>283</v>
      </c>
      <c r="C22" s="174" t="s">
        <v>284</v>
      </c>
      <c r="D22" s="174"/>
      <c r="E22" s="119"/>
    </row>
    <row r="24" spans="2:4" ht="15">
      <c r="B24" s="120" t="s">
        <v>221</v>
      </c>
      <c r="C24" s="170" t="s">
        <v>289</v>
      </c>
      <c r="D24" s="170"/>
    </row>
    <row r="25" spans="3:4" ht="15">
      <c r="C25" s="119"/>
      <c r="D25" s="119"/>
    </row>
    <row r="26" spans="3:4" ht="15">
      <c r="C26" s="119"/>
      <c r="D26" s="119"/>
    </row>
  </sheetData>
  <sheetProtection/>
  <mergeCells count="10">
    <mergeCell ref="C24:D24"/>
    <mergeCell ref="B3:E3"/>
    <mergeCell ref="A5:H5"/>
    <mergeCell ref="A6:H6"/>
    <mergeCell ref="A8:H8"/>
    <mergeCell ref="A10:A11"/>
    <mergeCell ref="B10:B11"/>
    <mergeCell ref="C10:E10"/>
    <mergeCell ref="F10:H10"/>
    <mergeCell ref="C22:D22"/>
  </mergeCells>
  <printOptions/>
  <pageMargins left="0.5511811023622047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L34" sqref="L34"/>
    </sheetView>
  </sheetViews>
  <sheetFormatPr defaultColWidth="9.140625" defaultRowHeight="12.75"/>
  <cols>
    <col min="1" max="1" width="5.28125" style="126" customWidth="1"/>
    <col min="2" max="2" width="25.8515625" style="120" customWidth="1"/>
    <col min="3" max="3" width="9.8515625" style="120" customWidth="1"/>
    <col min="4" max="4" width="11.7109375" style="120" customWidth="1"/>
    <col min="5" max="5" width="10.28125" style="120" customWidth="1"/>
    <col min="6" max="6" width="10.140625" style="120" customWidth="1"/>
    <col min="7" max="7" width="8.28125" style="120" customWidth="1"/>
    <col min="8" max="8" width="11.57421875" style="120" customWidth="1"/>
    <col min="9" max="9" width="13.421875" style="120" customWidth="1"/>
    <col min="10" max="10" width="11.421875" style="120" customWidth="1"/>
    <col min="11" max="11" width="13.140625" style="120" customWidth="1"/>
    <col min="12" max="16384" width="9.140625" style="120" customWidth="1"/>
  </cols>
  <sheetData>
    <row r="1" ht="15">
      <c r="I1" s="120" t="s">
        <v>203</v>
      </c>
    </row>
    <row r="2" spans="2:9" ht="14.25" customHeight="1">
      <c r="B2" s="175"/>
      <c r="C2" s="175"/>
      <c r="D2" s="175"/>
      <c r="E2" s="175"/>
      <c r="F2" s="175"/>
      <c r="I2" s="120" t="s">
        <v>222</v>
      </c>
    </row>
    <row r="3" spans="2:9" ht="17.25" customHeight="1">
      <c r="B3" s="126"/>
      <c r="C3" s="177" t="s">
        <v>286</v>
      </c>
      <c r="D3" s="177"/>
      <c r="E3" s="177"/>
      <c r="F3" s="177"/>
      <c r="G3" s="177"/>
      <c r="H3" s="177"/>
      <c r="I3" s="177"/>
    </row>
    <row r="4" spans="2:6" ht="15">
      <c r="B4" s="126"/>
      <c r="C4" s="126"/>
      <c r="D4" s="126"/>
      <c r="E4" s="172" t="s">
        <v>287</v>
      </c>
      <c r="F4" s="172"/>
    </row>
    <row r="5" spans="1:11" ht="15">
      <c r="A5" s="172" t="s">
        <v>223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5">
      <c r="A6" s="172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7.25" customHeight="1">
      <c r="A7" s="172" t="s">
        <v>224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15">
      <c r="A8" s="173" t="s">
        <v>3</v>
      </c>
      <c r="B8" s="173" t="s">
        <v>225</v>
      </c>
      <c r="C8" s="178" t="s">
        <v>226</v>
      </c>
      <c r="D8" s="173" t="s">
        <v>227</v>
      </c>
      <c r="E8" s="173"/>
      <c r="F8" s="173"/>
      <c r="G8" s="173"/>
      <c r="H8" s="173"/>
      <c r="I8" s="173"/>
      <c r="J8" s="173"/>
      <c r="K8" s="178" t="s">
        <v>228</v>
      </c>
    </row>
    <row r="9" spans="1:11" s="129" customFormat="1" ht="85.5" customHeight="1">
      <c r="A9" s="173"/>
      <c r="B9" s="173"/>
      <c r="C9" s="178"/>
      <c r="D9" s="127" t="s">
        <v>229</v>
      </c>
      <c r="E9" s="127" t="s">
        <v>230</v>
      </c>
      <c r="F9" s="127" t="s">
        <v>231</v>
      </c>
      <c r="G9" s="127" t="s">
        <v>232</v>
      </c>
      <c r="H9" s="127" t="s">
        <v>233</v>
      </c>
      <c r="I9" s="127" t="s">
        <v>234</v>
      </c>
      <c r="J9" s="128" t="s">
        <v>235</v>
      </c>
      <c r="K9" s="178"/>
    </row>
    <row r="10" spans="1:11" ht="15">
      <c r="A10" s="140">
        <v>1</v>
      </c>
      <c r="B10" s="140">
        <v>2</v>
      </c>
      <c r="C10" s="140">
        <v>3</v>
      </c>
      <c r="D10" s="140">
        <v>4</v>
      </c>
      <c r="E10" s="140">
        <v>5</v>
      </c>
      <c r="F10" s="140">
        <v>6</v>
      </c>
      <c r="G10" s="140">
        <v>7</v>
      </c>
      <c r="H10" s="140">
        <v>8</v>
      </c>
      <c r="I10" s="140">
        <v>9</v>
      </c>
      <c r="J10" s="140">
        <v>10</v>
      </c>
      <c r="K10" s="140">
        <v>11</v>
      </c>
    </row>
    <row r="11" spans="1:11" ht="87.75" customHeight="1">
      <c r="A11" s="141" t="s">
        <v>215</v>
      </c>
      <c r="B11" s="142" t="s">
        <v>285</v>
      </c>
      <c r="C11" s="143">
        <f>+(C12+C15)</f>
        <v>0</v>
      </c>
      <c r="D11" s="143">
        <f aca="true" t="shared" si="0" ref="D11:J11">+(D12+D15)</f>
        <v>952549</v>
      </c>
      <c r="E11" s="143">
        <f t="shared" si="0"/>
        <v>0</v>
      </c>
      <c r="F11" s="143">
        <f t="shared" si="0"/>
        <v>0</v>
      </c>
      <c r="G11" s="143">
        <f t="shared" si="0"/>
        <v>0</v>
      </c>
      <c r="H11" s="143">
        <f t="shared" si="0"/>
        <v>0</v>
      </c>
      <c r="I11" s="143">
        <f t="shared" si="0"/>
        <v>951297.11</v>
      </c>
      <c r="J11" s="143">
        <f t="shared" si="0"/>
        <v>0</v>
      </c>
      <c r="K11" s="143">
        <f>+(K12+K15)</f>
        <v>1251.890000000014</v>
      </c>
    </row>
    <row r="12" spans="1:11" ht="15.75" customHeight="1">
      <c r="A12" s="141" t="s">
        <v>236</v>
      </c>
      <c r="B12" s="142" t="s">
        <v>237</v>
      </c>
      <c r="C12" s="143">
        <f>+(C13+C14)</f>
        <v>0</v>
      </c>
      <c r="D12" s="143">
        <f aca="true" t="shared" si="1" ref="D12:K12">+(D13+D14)</f>
        <v>952549</v>
      </c>
      <c r="E12" s="143">
        <f t="shared" si="1"/>
        <v>0</v>
      </c>
      <c r="F12" s="143">
        <f t="shared" si="1"/>
        <v>0</v>
      </c>
      <c r="G12" s="143">
        <f t="shared" si="1"/>
        <v>0</v>
      </c>
      <c r="H12" s="143">
        <f t="shared" si="1"/>
        <v>0</v>
      </c>
      <c r="I12" s="143">
        <f t="shared" si="1"/>
        <v>951297.11</v>
      </c>
      <c r="J12" s="143">
        <f t="shared" si="1"/>
        <v>0</v>
      </c>
      <c r="K12" s="143">
        <f t="shared" si="1"/>
        <v>1251.890000000014</v>
      </c>
    </row>
    <row r="13" spans="1:11" ht="19.5" customHeight="1">
      <c r="A13" s="140" t="s">
        <v>238</v>
      </c>
      <c r="B13" s="144" t="s">
        <v>239</v>
      </c>
      <c r="C13" s="145">
        <v>0</v>
      </c>
      <c r="D13" s="145"/>
      <c r="E13" s="145"/>
      <c r="F13" s="145"/>
      <c r="G13" s="145"/>
      <c r="H13" s="145"/>
      <c r="I13" s="145"/>
      <c r="J13" s="145"/>
      <c r="K13" s="145"/>
    </row>
    <row r="14" spans="1:11" ht="23.25" customHeight="1">
      <c r="A14" s="140" t="s">
        <v>240</v>
      </c>
      <c r="B14" s="144" t="s">
        <v>241</v>
      </c>
      <c r="C14" s="145">
        <v>0</v>
      </c>
      <c r="D14" s="145">
        <v>952549</v>
      </c>
      <c r="E14" s="145"/>
      <c r="F14" s="145"/>
      <c r="G14" s="145"/>
      <c r="H14" s="145"/>
      <c r="I14" s="145">
        <v>951297.11</v>
      </c>
      <c r="J14" s="145"/>
      <c r="K14" s="145">
        <f aca="true" t="shared" si="2" ref="K14:K37">+(C14+D14)-I14</f>
        <v>1251.890000000014</v>
      </c>
    </row>
    <row r="15" spans="1:11" ht="34.5" customHeight="1">
      <c r="A15" s="141" t="s">
        <v>242</v>
      </c>
      <c r="B15" s="142" t="s">
        <v>243</v>
      </c>
      <c r="C15" s="143">
        <f>+(C16+C17)</f>
        <v>0</v>
      </c>
      <c r="D15" s="143">
        <f aca="true" t="shared" si="3" ref="D15:K15">+(D16+D17)</f>
        <v>0</v>
      </c>
      <c r="E15" s="143">
        <f t="shared" si="3"/>
        <v>0</v>
      </c>
      <c r="F15" s="143">
        <f t="shared" si="3"/>
        <v>0</v>
      </c>
      <c r="G15" s="143">
        <f t="shared" si="3"/>
        <v>0</v>
      </c>
      <c r="H15" s="143">
        <f t="shared" si="3"/>
        <v>0</v>
      </c>
      <c r="I15" s="143">
        <f t="shared" si="3"/>
        <v>0</v>
      </c>
      <c r="J15" s="143">
        <f t="shared" si="3"/>
        <v>0</v>
      </c>
      <c r="K15" s="143">
        <f t="shared" si="3"/>
        <v>0</v>
      </c>
    </row>
    <row r="16" spans="1:11" ht="15.75" customHeight="1">
      <c r="A16" s="140" t="s">
        <v>244</v>
      </c>
      <c r="B16" s="144" t="s">
        <v>239</v>
      </c>
      <c r="C16" s="145">
        <v>0</v>
      </c>
      <c r="D16" s="145"/>
      <c r="E16" s="145"/>
      <c r="F16" s="145"/>
      <c r="G16" s="145"/>
      <c r="H16" s="145"/>
      <c r="I16" s="145"/>
      <c r="J16" s="145"/>
      <c r="K16" s="145">
        <f t="shared" si="2"/>
        <v>0</v>
      </c>
    </row>
    <row r="17" spans="1:11" ht="15.75" customHeight="1">
      <c r="A17" s="140" t="s">
        <v>245</v>
      </c>
      <c r="B17" s="144" t="s">
        <v>241</v>
      </c>
      <c r="C17" s="145">
        <v>0</v>
      </c>
      <c r="D17" s="145"/>
      <c r="E17" s="145"/>
      <c r="F17" s="145"/>
      <c r="G17" s="145"/>
      <c r="H17" s="145"/>
      <c r="I17" s="145"/>
      <c r="J17" s="145"/>
      <c r="K17" s="145">
        <f t="shared" si="2"/>
        <v>0</v>
      </c>
    </row>
    <row r="18" spans="1:11" ht="15.75" customHeight="1">
      <c r="A18" s="141" t="s">
        <v>217</v>
      </c>
      <c r="B18" s="142" t="s">
        <v>246</v>
      </c>
      <c r="C18" s="143">
        <f>+(C19+C22)</f>
        <v>0</v>
      </c>
      <c r="D18" s="143">
        <f>+(D19+D22)</f>
        <v>166335</v>
      </c>
      <c r="E18" s="143">
        <f aca="true" t="shared" si="4" ref="E18:K18">+(E19+E22)</f>
        <v>0</v>
      </c>
      <c r="F18" s="143">
        <f t="shared" si="4"/>
        <v>0</v>
      </c>
      <c r="G18" s="143">
        <f t="shared" si="4"/>
        <v>0</v>
      </c>
      <c r="H18" s="143">
        <f t="shared" si="4"/>
        <v>0</v>
      </c>
      <c r="I18" s="143">
        <f t="shared" si="4"/>
        <v>164798.01</v>
      </c>
      <c r="J18" s="143">
        <f t="shared" si="4"/>
        <v>0</v>
      </c>
      <c r="K18" s="143">
        <f t="shared" si="4"/>
        <v>1536.9899999999907</v>
      </c>
    </row>
    <row r="19" spans="1:11" ht="15.75" customHeight="1">
      <c r="A19" s="141" t="s">
        <v>247</v>
      </c>
      <c r="B19" s="142" t="s">
        <v>237</v>
      </c>
      <c r="C19" s="143">
        <f>+(C20+C21)</f>
        <v>0</v>
      </c>
      <c r="D19" s="143">
        <f>+(D20+D21)</f>
        <v>166335</v>
      </c>
      <c r="E19" s="143">
        <f aca="true" t="shared" si="5" ref="E19:K19">+(E20+E21)</f>
        <v>0</v>
      </c>
      <c r="F19" s="143">
        <f t="shared" si="5"/>
        <v>0</v>
      </c>
      <c r="G19" s="143">
        <f t="shared" si="5"/>
        <v>0</v>
      </c>
      <c r="H19" s="143">
        <f t="shared" si="5"/>
        <v>0</v>
      </c>
      <c r="I19" s="143">
        <f t="shared" si="5"/>
        <v>164798.01</v>
      </c>
      <c r="J19" s="143">
        <f t="shared" si="5"/>
        <v>0</v>
      </c>
      <c r="K19" s="143">
        <f t="shared" si="5"/>
        <v>1536.9899999999907</v>
      </c>
    </row>
    <row r="20" spans="1:11" ht="15.75" customHeight="1">
      <c r="A20" s="140" t="s">
        <v>248</v>
      </c>
      <c r="B20" s="144" t="s">
        <v>239</v>
      </c>
      <c r="C20" s="145">
        <v>0</v>
      </c>
      <c r="D20" s="145"/>
      <c r="E20" s="145"/>
      <c r="F20" s="145"/>
      <c r="G20" s="145"/>
      <c r="H20" s="145"/>
      <c r="I20" s="145"/>
      <c r="J20" s="145"/>
      <c r="K20" s="145"/>
    </row>
    <row r="21" spans="1:11" ht="15.75" customHeight="1">
      <c r="A21" s="140" t="s">
        <v>249</v>
      </c>
      <c r="B21" s="144" t="s">
        <v>241</v>
      </c>
      <c r="C21" s="145">
        <v>0</v>
      </c>
      <c r="D21" s="145">
        <v>166335</v>
      </c>
      <c r="E21" s="145"/>
      <c r="F21" s="145"/>
      <c r="G21" s="145"/>
      <c r="H21" s="145"/>
      <c r="I21" s="145">
        <v>164798.01</v>
      </c>
      <c r="J21" s="145"/>
      <c r="K21" s="145">
        <f t="shared" si="2"/>
        <v>1536.9899999999907</v>
      </c>
    </row>
    <row r="22" spans="1:11" ht="31.5" customHeight="1">
      <c r="A22" s="141" t="s">
        <v>250</v>
      </c>
      <c r="B22" s="142" t="s">
        <v>251</v>
      </c>
      <c r="C22" s="143">
        <f>+(C23+C24)</f>
        <v>0</v>
      </c>
      <c r="D22" s="143">
        <f aca="true" t="shared" si="6" ref="D22:K22">+(D23+D24)</f>
        <v>0</v>
      </c>
      <c r="E22" s="143">
        <f t="shared" si="6"/>
        <v>0</v>
      </c>
      <c r="F22" s="143">
        <f t="shared" si="6"/>
        <v>0</v>
      </c>
      <c r="G22" s="143">
        <f t="shared" si="6"/>
        <v>0</v>
      </c>
      <c r="H22" s="143">
        <f t="shared" si="6"/>
        <v>0</v>
      </c>
      <c r="I22" s="143">
        <f t="shared" si="6"/>
        <v>0</v>
      </c>
      <c r="J22" s="143">
        <f t="shared" si="6"/>
        <v>0</v>
      </c>
      <c r="K22" s="143">
        <f t="shared" si="6"/>
        <v>0</v>
      </c>
    </row>
    <row r="23" spans="1:11" ht="15.75" customHeight="1">
      <c r="A23" s="140" t="s">
        <v>252</v>
      </c>
      <c r="B23" s="144" t="s">
        <v>239</v>
      </c>
      <c r="C23" s="145"/>
      <c r="D23" s="145"/>
      <c r="E23" s="145"/>
      <c r="F23" s="145"/>
      <c r="G23" s="145"/>
      <c r="H23" s="145"/>
      <c r="I23" s="145"/>
      <c r="J23" s="145"/>
      <c r="K23" s="145">
        <f t="shared" si="2"/>
        <v>0</v>
      </c>
    </row>
    <row r="24" spans="1:11" ht="15.75" customHeight="1">
      <c r="A24" s="140" t="s">
        <v>253</v>
      </c>
      <c r="B24" s="144" t="s">
        <v>241</v>
      </c>
      <c r="C24" s="145"/>
      <c r="D24" s="145"/>
      <c r="E24" s="145"/>
      <c r="F24" s="145"/>
      <c r="G24" s="145"/>
      <c r="H24" s="145"/>
      <c r="I24" s="145"/>
      <c r="J24" s="145"/>
      <c r="K24" s="145">
        <f t="shared" si="2"/>
        <v>0</v>
      </c>
    </row>
    <row r="25" spans="1:11" ht="46.5" customHeight="1">
      <c r="A25" s="141" t="s">
        <v>218</v>
      </c>
      <c r="B25" s="142" t="s">
        <v>254</v>
      </c>
      <c r="C25" s="143">
        <f>C26+C29+C32</f>
        <v>0</v>
      </c>
      <c r="D25" s="143">
        <f aca="true" t="shared" si="7" ref="D25:J25">D26+D29+D32</f>
        <v>0</v>
      </c>
      <c r="E25" s="143">
        <f t="shared" si="7"/>
        <v>0</v>
      </c>
      <c r="F25" s="143">
        <f t="shared" si="7"/>
        <v>0</v>
      </c>
      <c r="G25" s="143">
        <f t="shared" si="7"/>
        <v>0</v>
      </c>
      <c r="H25" s="143">
        <f t="shared" si="7"/>
        <v>0</v>
      </c>
      <c r="I25" s="143">
        <f t="shared" si="7"/>
        <v>0</v>
      </c>
      <c r="J25" s="143">
        <f t="shared" si="7"/>
        <v>0</v>
      </c>
      <c r="K25" s="143">
        <f t="shared" si="2"/>
        <v>0</v>
      </c>
    </row>
    <row r="26" spans="1:11" ht="16.5" customHeight="1">
      <c r="A26" s="141" t="s">
        <v>255</v>
      </c>
      <c r="B26" s="142" t="s">
        <v>237</v>
      </c>
      <c r="C26" s="143">
        <f>C27+C28</f>
        <v>0</v>
      </c>
      <c r="D26" s="143">
        <f aca="true" t="shared" si="8" ref="D26:J26">D27+D28</f>
        <v>0</v>
      </c>
      <c r="E26" s="143">
        <f t="shared" si="8"/>
        <v>0</v>
      </c>
      <c r="F26" s="143">
        <f t="shared" si="8"/>
        <v>0</v>
      </c>
      <c r="G26" s="143">
        <f t="shared" si="8"/>
        <v>0</v>
      </c>
      <c r="H26" s="143">
        <f t="shared" si="8"/>
        <v>0</v>
      </c>
      <c r="I26" s="143">
        <f t="shared" si="8"/>
        <v>0</v>
      </c>
      <c r="J26" s="143">
        <f t="shared" si="8"/>
        <v>0</v>
      </c>
      <c r="K26" s="145">
        <f t="shared" si="2"/>
        <v>0</v>
      </c>
    </row>
    <row r="27" spans="1:11" ht="16.5" customHeight="1">
      <c r="A27" s="140" t="s">
        <v>256</v>
      </c>
      <c r="B27" s="144" t="s">
        <v>239</v>
      </c>
      <c r="C27" s="145"/>
      <c r="D27" s="145"/>
      <c r="E27" s="145"/>
      <c r="F27" s="145"/>
      <c r="G27" s="145"/>
      <c r="H27" s="145"/>
      <c r="I27" s="145"/>
      <c r="J27" s="145"/>
      <c r="K27" s="145">
        <f t="shared" si="2"/>
        <v>0</v>
      </c>
    </row>
    <row r="28" spans="1:11" ht="16.5" customHeight="1">
      <c r="A28" s="140" t="s">
        <v>257</v>
      </c>
      <c r="B28" s="144" t="s">
        <v>241</v>
      </c>
      <c r="C28" s="145"/>
      <c r="D28" s="145"/>
      <c r="E28" s="145"/>
      <c r="F28" s="145"/>
      <c r="G28" s="145"/>
      <c r="H28" s="145"/>
      <c r="I28" s="145"/>
      <c r="J28" s="145"/>
      <c r="K28" s="145">
        <f t="shared" si="2"/>
        <v>0</v>
      </c>
    </row>
    <row r="29" spans="1:11" ht="26.25" customHeight="1">
      <c r="A29" s="141" t="s">
        <v>258</v>
      </c>
      <c r="B29" s="142" t="s">
        <v>243</v>
      </c>
      <c r="C29" s="143">
        <f>C30+C31</f>
        <v>0</v>
      </c>
      <c r="D29" s="143">
        <f aca="true" t="shared" si="9" ref="D29:J29">D30+D31</f>
        <v>0</v>
      </c>
      <c r="E29" s="143">
        <f t="shared" si="9"/>
        <v>0</v>
      </c>
      <c r="F29" s="143">
        <f t="shared" si="9"/>
        <v>0</v>
      </c>
      <c r="G29" s="143">
        <f t="shared" si="9"/>
        <v>0</v>
      </c>
      <c r="H29" s="143">
        <f t="shared" si="9"/>
        <v>0</v>
      </c>
      <c r="I29" s="143">
        <f t="shared" si="9"/>
        <v>0</v>
      </c>
      <c r="J29" s="143">
        <f t="shared" si="9"/>
        <v>0</v>
      </c>
      <c r="K29" s="145">
        <f t="shared" si="2"/>
        <v>0</v>
      </c>
    </row>
    <row r="30" spans="1:11" ht="16.5" customHeight="1">
      <c r="A30" s="140" t="s">
        <v>259</v>
      </c>
      <c r="B30" s="144" t="s">
        <v>239</v>
      </c>
      <c r="C30" s="145"/>
      <c r="D30" s="145"/>
      <c r="E30" s="145"/>
      <c r="F30" s="145"/>
      <c r="G30" s="145"/>
      <c r="H30" s="145"/>
      <c r="I30" s="145"/>
      <c r="J30" s="145"/>
      <c r="K30" s="145">
        <f t="shared" si="2"/>
        <v>0</v>
      </c>
    </row>
    <row r="31" spans="1:11" ht="16.5" customHeight="1">
      <c r="A31" s="140" t="s">
        <v>260</v>
      </c>
      <c r="B31" s="144" t="s">
        <v>241</v>
      </c>
      <c r="C31" s="145"/>
      <c r="D31" s="145"/>
      <c r="E31" s="145"/>
      <c r="F31" s="145"/>
      <c r="G31" s="145"/>
      <c r="H31" s="145"/>
      <c r="I31" s="145"/>
      <c r="J31" s="145"/>
      <c r="K31" s="145">
        <f t="shared" si="2"/>
        <v>0</v>
      </c>
    </row>
    <row r="32" spans="1:11" ht="16.5" customHeight="1">
      <c r="A32" s="141" t="s">
        <v>261</v>
      </c>
      <c r="B32" s="142" t="s">
        <v>262</v>
      </c>
      <c r="C32" s="145">
        <f>C33+C34</f>
        <v>0</v>
      </c>
      <c r="D32" s="145"/>
      <c r="E32" s="145"/>
      <c r="F32" s="145"/>
      <c r="G32" s="145"/>
      <c r="H32" s="145"/>
      <c r="I32" s="145"/>
      <c r="J32" s="145"/>
      <c r="K32" s="145">
        <f t="shared" si="2"/>
        <v>0</v>
      </c>
    </row>
    <row r="33" spans="1:11" ht="16.5" customHeight="1">
      <c r="A33" s="140" t="s">
        <v>263</v>
      </c>
      <c r="B33" s="144" t="s">
        <v>239</v>
      </c>
      <c r="C33" s="145"/>
      <c r="D33" s="145"/>
      <c r="E33" s="145"/>
      <c r="F33" s="145"/>
      <c r="G33" s="145"/>
      <c r="H33" s="145"/>
      <c r="I33" s="145"/>
      <c r="J33" s="145"/>
      <c r="K33" s="145">
        <f t="shared" si="2"/>
        <v>0</v>
      </c>
    </row>
    <row r="34" spans="1:11" ht="16.5" customHeight="1">
      <c r="A34" s="140" t="s">
        <v>264</v>
      </c>
      <c r="B34" s="144" t="s">
        <v>241</v>
      </c>
      <c r="C34" s="145"/>
      <c r="D34" s="145"/>
      <c r="E34" s="145"/>
      <c r="F34" s="145"/>
      <c r="G34" s="145"/>
      <c r="H34" s="145"/>
      <c r="I34" s="145"/>
      <c r="J34" s="145"/>
      <c r="K34" s="145">
        <f t="shared" si="2"/>
        <v>0</v>
      </c>
    </row>
    <row r="35" spans="1:11" ht="15" customHeight="1">
      <c r="A35" s="141" t="s">
        <v>219</v>
      </c>
      <c r="B35" s="142" t="s">
        <v>265</v>
      </c>
      <c r="C35" s="143">
        <f aca="true" t="shared" si="10" ref="C35:J35">+(C36+C37)</f>
        <v>39924.22</v>
      </c>
      <c r="D35" s="143">
        <f t="shared" si="10"/>
        <v>24261.07</v>
      </c>
      <c r="E35" s="143">
        <f t="shared" si="10"/>
        <v>0</v>
      </c>
      <c r="F35" s="143">
        <f t="shared" si="10"/>
        <v>0</v>
      </c>
      <c r="G35" s="143">
        <f t="shared" si="10"/>
        <v>0</v>
      </c>
      <c r="H35" s="143">
        <f t="shared" si="10"/>
        <v>0</v>
      </c>
      <c r="I35" s="143">
        <f t="shared" si="10"/>
        <v>44451.69</v>
      </c>
      <c r="J35" s="143">
        <f t="shared" si="10"/>
        <v>0</v>
      </c>
      <c r="K35" s="143">
        <f t="shared" si="2"/>
        <v>19733.6</v>
      </c>
    </row>
    <row r="36" spans="1:11" ht="15" customHeight="1">
      <c r="A36" s="140" t="s">
        <v>266</v>
      </c>
      <c r="B36" s="144" t="s">
        <v>239</v>
      </c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ht="15" customHeight="1">
      <c r="A37" s="140" t="s">
        <v>267</v>
      </c>
      <c r="B37" s="144" t="s">
        <v>241</v>
      </c>
      <c r="C37" s="145">
        <v>39924.22</v>
      </c>
      <c r="D37" s="145">
        <v>24261.07</v>
      </c>
      <c r="E37" s="145"/>
      <c r="F37" s="145"/>
      <c r="G37" s="145"/>
      <c r="H37" s="145"/>
      <c r="I37" s="145">
        <v>44451.69</v>
      </c>
      <c r="J37" s="145"/>
      <c r="K37" s="145">
        <f t="shared" si="2"/>
        <v>19733.6</v>
      </c>
    </row>
    <row r="38" spans="1:11" ht="15" customHeight="1">
      <c r="A38" s="141" t="s">
        <v>220</v>
      </c>
      <c r="B38" s="142" t="s">
        <v>268</v>
      </c>
      <c r="C38" s="146">
        <f>+(C11+C18+C25+C35)</f>
        <v>39924.22</v>
      </c>
      <c r="D38" s="146">
        <f>+(D11+D18+D25+D35)</f>
        <v>1143145.07</v>
      </c>
      <c r="E38" s="143">
        <f aca="true" t="shared" si="11" ref="E38:K38">+(E11+E18+E25+E35)</f>
        <v>0</v>
      </c>
      <c r="F38" s="143">
        <f t="shared" si="11"/>
        <v>0</v>
      </c>
      <c r="G38" s="143">
        <f t="shared" si="11"/>
        <v>0</v>
      </c>
      <c r="H38" s="143">
        <f t="shared" si="11"/>
        <v>0</v>
      </c>
      <c r="I38" s="143">
        <f t="shared" si="11"/>
        <v>1160546.81</v>
      </c>
      <c r="J38" s="143">
        <f t="shared" si="11"/>
        <v>0</v>
      </c>
      <c r="K38" s="143">
        <f t="shared" si="11"/>
        <v>22522.480000000003</v>
      </c>
    </row>
    <row r="41" spans="2:6" ht="15">
      <c r="B41" s="147" t="s">
        <v>283</v>
      </c>
      <c r="D41" s="174" t="s">
        <v>284</v>
      </c>
      <c r="E41" s="174"/>
      <c r="F41" s="174"/>
    </row>
    <row r="42" ht="15">
      <c r="C42" s="148"/>
    </row>
    <row r="43" spans="2:6" ht="15">
      <c r="B43" s="120" t="s">
        <v>288</v>
      </c>
      <c r="C43" s="119"/>
      <c r="D43" s="174" t="s">
        <v>289</v>
      </c>
      <c r="E43" s="179"/>
      <c r="F43" s="179"/>
    </row>
    <row r="44" ht="15">
      <c r="C44" s="148"/>
    </row>
    <row r="46" spans="3:4" ht="15">
      <c r="C46" s="119"/>
      <c r="D46" s="119"/>
    </row>
    <row r="47" spans="3:4" ht="15">
      <c r="C47" s="119"/>
      <c r="D47" s="119"/>
    </row>
  </sheetData>
  <sheetProtection/>
  <mergeCells count="13">
    <mergeCell ref="K8:K9"/>
    <mergeCell ref="D43:F43"/>
    <mergeCell ref="A8:A9"/>
    <mergeCell ref="B8:B9"/>
    <mergeCell ref="C8:C9"/>
    <mergeCell ref="D8:J8"/>
    <mergeCell ref="D41:F41"/>
    <mergeCell ref="B2:F2"/>
    <mergeCell ref="A5:K5"/>
    <mergeCell ref="A6:K6"/>
    <mergeCell ref="A7:K7"/>
    <mergeCell ref="C3:I3"/>
    <mergeCell ref="E4:F4"/>
  </mergeCells>
  <printOptions/>
  <pageMargins left="0.7480314960629921" right="0.35433070866141736" top="0.7874015748031497" bottom="1.181102362204724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SheetLayoutView="100" zoomScalePageLayoutView="0" workbookViewId="0" topLeftCell="A1">
      <selection activeCell="E1" sqref="E1:G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3.7109375" style="12" customWidth="1"/>
    <col min="5" max="5" width="14.28125" style="47" customWidth="1"/>
    <col min="6" max="7" width="11.8515625" style="11" customWidth="1"/>
    <col min="8" max="16384" width="9.140625" style="11" customWidth="1"/>
  </cols>
  <sheetData>
    <row r="1" spans="5:7" ht="39" customHeight="1">
      <c r="E1" s="183" t="s">
        <v>91</v>
      </c>
      <c r="F1" s="184"/>
      <c r="G1" s="184"/>
    </row>
    <row r="2" spans="5:7" ht="12.75">
      <c r="E2" s="185" t="s">
        <v>111</v>
      </c>
      <c r="F2" s="186"/>
      <c r="G2" s="186"/>
    </row>
    <row r="4" spans="1:7" ht="12.75">
      <c r="A4" s="192" t="s">
        <v>90</v>
      </c>
      <c r="B4" s="193"/>
      <c r="C4" s="193"/>
      <c r="D4" s="193"/>
      <c r="E4" s="193"/>
      <c r="F4" s="191"/>
      <c r="G4" s="191"/>
    </row>
    <row r="5" spans="1:7" ht="12.75">
      <c r="A5" s="194"/>
      <c r="B5" s="194"/>
      <c r="C5" s="194"/>
      <c r="D5" s="194"/>
      <c r="E5" s="194"/>
      <c r="F5" s="194"/>
      <c r="G5" s="194"/>
    </row>
    <row r="6" spans="1:7" ht="18">
      <c r="A6" s="187" t="s">
        <v>272</v>
      </c>
      <c r="B6" s="188"/>
      <c r="C6" s="188"/>
      <c r="D6" s="188"/>
      <c r="E6" s="188"/>
      <c r="F6" s="189"/>
      <c r="G6" s="189"/>
    </row>
    <row r="7" spans="1:7" ht="12.75">
      <c r="A7" s="190" t="s">
        <v>112</v>
      </c>
      <c r="B7" s="180"/>
      <c r="C7" s="180"/>
      <c r="D7" s="180"/>
      <c r="E7" s="180"/>
      <c r="F7" s="191"/>
      <c r="G7" s="191"/>
    </row>
    <row r="8" spans="1:7" ht="12.75" customHeight="1">
      <c r="A8" s="198" t="s">
        <v>273</v>
      </c>
      <c r="B8" s="199"/>
      <c r="C8" s="199"/>
      <c r="D8" s="199"/>
      <c r="E8" s="199"/>
      <c r="F8" s="200"/>
      <c r="G8" s="200"/>
    </row>
    <row r="9" spans="1:7" ht="12.75">
      <c r="A9" s="202" t="s">
        <v>113</v>
      </c>
      <c r="B9" s="203"/>
      <c r="C9" s="203"/>
      <c r="D9" s="203"/>
      <c r="E9" s="203"/>
      <c r="F9" s="204"/>
      <c r="G9" s="204"/>
    </row>
    <row r="10" spans="1:7" ht="12.75">
      <c r="A10" s="204"/>
      <c r="B10" s="204"/>
      <c r="C10" s="204"/>
      <c r="D10" s="204"/>
      <c r="E10" s="204"/>
      <c r="F10" s="204"/>
      <c r="G10" s="204"/>
    </row>
    <row r="11" spans="1:5" ht="12.75">
      <c r="A11" s="201"/>
      <c r="B11" s="191"/>
      <c r="C11" s="191"/>
      <c r="D11" s="191"/>
      <c r="E11" s="191"/>
    </row>
    <row r="12" spans="1:7" ht="12.75">
      <c r="A12" s="192" t="s">
        <v>0</v>
      </c>
      <c r="B12" s="193"/>
      <c r="C12" s="193"/>
      <c r="D12" s="193"/>
      <c r="E12" s="193"/>
      <c r="F12" s="207"/>
      <c r="G12" s="207"/>
    </row>
    <row r="13" spans="1:7" ht="12.75">
      <c r="A13" s="192" t="s">
        <v>274</v>
      </c>
      <c r="B13" s="193"/>
      <c r="C13" s="193"/>
      <c r="D13" s="193"/>
      <c r="E13" s="193"/>
      <c r="F13" s="207"/>
      <c r="G13" s="207"/>
    </row>
    <row r="14" spans="1:7" ht="12.75">
      <c r="A14" s="8"/>
      <c r="B14" s="77"/>
      <c r="C14" s="77"/>
      <c r="D14" s="77"/>
      <c r="E14" s="77"/>
      <c r="F14" s="78"/>
      <c r="G14" s="78"/>
    </row>
    <row r="15" spans="1:7" ht="12.75">
      <c r="A15" s="192" t="s">
        <v>287</v>
      </c>
      <c r="B15" s="193"/>
      <c r="C15" s="193"/>
      <c r="D15" s="193"/>
      <c r="E15" s="193"/>
      <c r="F15" s="207"/>
      <c r="G15" s="207"/>
    </row>
    <row r="16" spans="1:7" ht="12.75">
      <c r="A16" s="190" t="s">
        <v>1</v>
      </c>
      <c r="B16" s="190"/>
      <c r="C16" s="190"/>
      <c r="D16" s="190"/>
      <c r="E16" s="190"/>
      <c r="F16" s="191"/>
      <c r="G16" s="191"/>
    </row>
    <row r="17" spans="1:7" ht="12.75">
      <c r="A17" s="8"/>
      <c r="B17" s="9"/>
      <c r="C17" s="9"/>
      <c r="D17" s="9"/>
      <c r="E17" s="205" t="s">
        <v>2</v>
      </c>
      <c r="F17" s="206"/>
      <c r="G17" s="206"/>
    </row>
    <row r="18" spans="1:7" ht="67.5" customHeight="1">
      <c r="A18" s="3" t="s">
        <v>3</v>
      </c>
      <c r="B18" s="195" t="s">
        <v>4</v>
      </c>
      <c r="C18" s="196"/>
      <c r="D18" s="197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88">
        <f>F20+F25</f>
        <v>4474.22</v>
      </c>
      <c r="G19" s="88">
        <f>G20+G25</f>
        <v>0</v>
      </c>
    </row>
    <row r="20" spans="1:7" s="12" customFormat="1" ht="12.75" customHeight="1">
      <c r="A20" s="33" t="s">
        <v>10</v>
      </c>
      <c r="B20" s="38" t="s">
        <v>93</v>
      </c>
      <c r="C20" s="16"/>
      <c r="D20" s="17"/>
      <c r="E20" s="5"/>
      <c r="F20" s="88">
        <f>F22+F23</f>
        <v>0</v>
      </c>
      <c r="G20" s="88">
        <f>G22+G23</f>
        <v>0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15"/>
      <c r="G21" s="15"/>
    </row>
    <row r="22" spans="1:7" s="12" customFormat="1" ht="12.75" customHeight="1">
      <c r="A22" s="25" t="s">
        <v>13</v>
      </c>
      <c r="B22" s="7"/>
      <c r="C22" s="48" t="s">
        <v>115</v>
      </c>
      <c r="D22" s="32"/>
      <c r="E22" s="49"/>
      <c r="F22" s="15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15"/>
      <c r="G23" s="15"/>
    </row>
    <row r="24" spans="1:7" s="12" customFormat="1" ht="12.75" customHeight="1">
      <c r="A24" s="25" t="s">
        <v>16</v>
      </c>
      <c r="B24" s="7"/>
      <c r="C24" s="48" t="s">
        <v>126</v>
      </c>
      <c r="D24" s="32"/>
      <c r="E24" s="50"/>
      <c r="F24" s="15"/>
      <c r="G24" s="15"/>
    </row>
    <row r="25" spans="1:7" s="12" customFormat="1" ht="12.75" customHeight="1">
      <c r="A25" s="33" t="s">
        <v>17</v>
      </c>
      <c r="B25" s="21" t="s">
        <v>18</v>
      </c>
      <c r="C25" s="22"/>
      <c r="D25" s="23"/>
      <c r="E25" s="50"/>
      <c r="F25" s="88">
        <f>F27+F28+F30+F35+F33</f>
        <v>4474.22</v>
      </c>
      <c r="G25" s="88">
        <f>G27+G28+G30+G35+G33+G34</f>
        <v>0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15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15"/>
      <c r="G27" s="15"/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15"/>
      <c r="G28" s="15"/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15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15"/>
      <c r="G30" s="15"/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15"/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15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5">
        <v>4474.22</v>
      </c>
      <c r="G33" s="15"/>
    </row>
    <row r="34" spans="1:7" s="12" customFormat="1" ht="12.75" customHeight="1">
      <c r="A34" s="25" t="s">
        <v>35</v>
      </c>
      <c r="B34" s="29"/>
      <c r="C34" s="51" t="s">
        <v>114</v>
      </c>
      <c r="D34" s="52"/>
      <c r="E34" s="49"/>
      <c r="F34" s="15">
        <v>35176.42</v>
      </c>
      <c r="G34" s="15"/>
    </row>
    <row r="35" spans="1:7" s="12" customFormat="1" ht="12.75" customHeight="1">
      <c r="A35" s="25" t="s">
        <v>36</v>
      </c>
      <c r="B35" s="7"/>
      <c r="C35" s="48" t="s">
        <v>125</v>
      </c>
      <c r="D35" s="32"/>
      <c r="E35" s="50"/>
      <c r="F35" s="15"/>
      <c r="G35" s="15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15"/>
      <c r="G38" s="15"/>
    </row>
    <row r="39" spans="1:7" s="12" customFormat="1" ht="12.75" customHeight="1">
      <c r="A39" s="3" t="s">
        <v>47</v>
      </c>
      <c r="B39" s="79" t="s">
        <v>48</v>
      </c>
      <c r="C39" s="36"/>
      <c r="D39" s="80"/>
      <c r="E39" s="50"/>
      <c r="F39" s="88">
        <f>F40+F46+F47+F54</f>
        <v>1218867.18</v>
      </c>
      <c r="G39" s="88">
        <f>G42+G46+G47+G53+G54</f>
        <v>0</v>
      </c>
    </row>
    <row r="40" spans="1:7" s="12" customFormat="1" ht="12.75" customHeight="1">
      <c r="A40" s="67" t="s">
        <v>10</v>
      </c>
      <c r="B40" s="56" t="s">
        <v>49</v>
      </c>
      <c r="C40" s="61"/>
      <c r="D40" s="81"/>
      <c r="E40" s="50"/>
      <c r="F40" s="150">
        <f>F42</f>
        <v>650076</v>
      </c>
      <c r="G40" s="15">
        <f>G42</f>
        <v>0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15"/>
      <c r="G41" s="15"/>
    </row>
    <row r="42" spans="1:7" s="12" customFormat="1" ht="12.75" customHeight="1">
      <c r="A42" s="19" t="s">
        <v>13</v>
      </c>
      <c r="B42" s="29"/>
      <c r="C42" s="51" t="s">
        <v>87</v>
      </c>
      <c r="D42" s="52"/>
      <c r="E42" s="49"/>
      <c r="F42" s="150">
        <v>650076</v>
      </c>
      <c r="G42" s="15"/>
    </row>
    <row r="43" spans="1:7" s="12" customFormat="1" ht="12.75">
      <c r="A43" s="19" t="s">
        <v>14</v>
      </c>
      <c r="B43" s="29"/>
      <c r="C43" s="51" t="s">
        <v>116</v>
      </c>
      <c r="D43" s="52"/>
      <c r="E43" s="49"/>
      <c r="F43" s="15"/>
      <c r="G43" s="15"/>
    </row>
    <row r="44" spans="1:7" s="12" customFormat="1" ht="12.75">
      <c r="A44" s="19" t="s">
        <v>16</v>
      </c>
      <c r="B44" s="29"/>
      <c r="C44" s="51" t="s">
        <v>127</v>
      </c>
      <c r="D44" s="52"/>
      <c r="E44" s="49"/>
      <c r="F44" s="15"/>
      <c r="G44" s="15"/>
    </row>
    <row r="45" spans="1:7" s="12" customFormat="1" ht="12.75" customHeight="1">
      <c r="A45" s="35" t="s">
        <v>89</v>
      </c>
      <c r="B45" s="36"/>
      <c r="C45" s="208" t="s">
        <v>100</v>
      </c>
      <c r="D45" s="209"/>
      <c r="E45" s="49"/>
      <c r="F45" s="15"/>
      <c r="G45" s="15"/>
    </row>
    <row r="46" spans="1:7" s="12" customFormat="1" ht="12.75" customHeight="1">
      <c r="A46" s="67" t="s">
        <v>17</v>
      </c>
      <c r="B46" s="82" t="s">
        <v>106</v>
      </c>
      <c r="C46" s="64"/>
      <c r="D46" s="83"/>
      <c r="E46" s="50"/>
      <c r="F46" s="15"/>
      <c r="G46" s="15"/>
    </row>
    <row r="47" spans="1:7" s="12" customFormat="1" ht="12.75" customHeight="1">
      <c r="A47" s="67" t="s">
        <v>37</v>
      </c>
      <c r="B47" s="56" t="s">
        <v>94</v>
      </c>
      <c r="C47" s="61"/>
      <c r="D47" s="81"/>
      <c r="E47" s="50"/>
      <c r="F47" s="151">
        <f>F51+F52+F53+F50</f>
        <v>546268.7</v>
      </c>
      <c r="G47" s="88">
        <f>G51+G52+G53</f>
        <v>0</v>
      </c>
    </row>
    <row r="48" spans="1:7" s="12" customFormat="1" ht="12.75" customHeight="1">
      <c r="A48" s="76" t="s">
        <v>39</v>
      </c>
      <c r="B48" s="29"/>
      <c r="C48" s="51" t="s">
        <v>51</v>
      </c>
      <c r="D48" s="30"/>
      <c r="E48" s="74"/>
      <c r="F48" s="75"/>
      <c r="G48" s="75"/>
    </row>
    <row r="49" spans="1:7" s="12" customFormat="1" ht="12.75" customHeight="1">
      <c r="A49" s="19" t="s">
        <v>117</v>
      </c>
      <c r="B49" s="29"/>
      <c r="C49" s="51" t="s">
        <v>52</v>
      </c>
      <c r="D49" s="52"/>
      <c r="E49" s="54"/>
      <c r="F49" s="15"/>
      <c r="G49" s="15"/>
    </row>
    <row r="50" spans="1:7" s="12" customFormat="1" ht="12.75" customHeight="1">
      <c r="A50" s="19" t="s">
        <v>40</v>
      </c>
      <c r="B50" s="29"/>
      <c r="C50" s="210" t="s">
        <v>86</v>
      </c>
      <c r="D50" s="211"/>
      <c r="E50" s="54"/>
      <c r="F50" s="15"/>
      <c r="G50" s="15"/>
    </row>
    <row r="51" spans="1:7" s="12" customFormat="1" ht="12.75" customHeight="1">
      <c r="A51" s="19" t="s">
        <v>41</v>
      </c>
      <c r="B51" s="29"/>
      <c r="C51" s="51" t="s">
        <v>81</v>
      </c>
      <c r="D51" s="52"/>
      <c r="E51" s="54"/>
      <c r="F51" s="150">
        <v>546268.7</v>
      </c>
      <c r="G51" s="15"/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15"/>
      <c r="G52" s="15"/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15"/>
      <c r="G53" s="15"/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15">
        <v>22522.48</v>
      </c>
      <c r="G54" s="15"/>
    </row>
    <row r="55" spans="1:7" s="12" customFormat="1" ht="12.75" customHeight="1">
      <c r="A55" s="85"/>
      <c r="B55" s="57"/>
      <c r="C55" s="58"/>
      <c r="D55" s="59"/>
      <c r="E55" s="86"/>
      <c r="F55" s="24"/>
      <c r="G55" s="24"/>
    </row>
    <row r="56" spans="1:7" s="12" customFormat="1" ht="12.75" customHeight="1">
      <c r="A56" s="33"/>
      <c r="B56" s="90" t="s">
        <v>57</v>
      </c>
      <c r="C56" s="22"/>
      <c r="D56" s="23"/>
      <c r="E56" s="50"/>
      <c r="F56" s="149">
        <f>F39+F19</f>
        <v>1223341.4</v>
      </c>
      <c r="G56" s="89">
        <f>G39+G19</f>
        <v>0</v>
      </c>
    </row>
    <row r="57" spans="1:7" s="12" customFormat="1" ht="12.75" customHeight="1">
      <c r="A57" s="25"/>
      <c r="B57" s="7"/>
      <c r="C57" s="26"/>
      <c r="D57" s="27"/>
      <c r="E57" s="27"/>
      <c r="F57" s="15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4"/>
      <c r="E58" s="50" t="s">
        <v>270</v>
      </c>
      <c r="F58" s="88">
        <f>F59+F60+F61+F62</f>
        <v>22522.48</v>
      </c>
      <c r="G58" s="88">
        <f>G59+G60+G61+G62</f>
        <v>0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 t="s">
        <v>269</v>
      </c>
      <c r="F59" s="15">
        <v>1251.89</v>
      </c>
      <c r="G59" s="15"/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7"/>
      <c r="F60" s="24">
        <v>1536.99</v>
      </c>
      <c r="G60" s="24"/>
    </row>
    <row r="61" spans="1:7" s="12" customFormat="1" ht="12.75" customHeight="1">
      <c r="A61" s="33" t="s">
        <v>37</v>
      </c>
      <c r="B61" s="212" t="s">
        <v>101</v>
      </c>
      <c r="C61" s="213"/>
      <c r="D61" s="214"/>
      <c r="E61" s="50"/>
      <c r="F61" s="15"/>
      <c r="G61" s="15"/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15">
        <v>19733.6</v>
      </c>
      <c r="G62" s="15"/>
    </row>
    <row r="63" spans="1:7" s="12" customFormat="1" ht="12.75" customHeight="1">
      <c r="A63" s="1" t="s">
        <v>63</v>
      </c>
      <c r="B63" s="13" t="s">
        <v>64</v>
      </c>
      <c r="C63" s="34"/>
      <c r="D63" s="14"/>
      <c r="E63" s="50"/>
      <c r="F63" s="88">
        <f>F73+F76+F78+F79+F80+F81</f>
        <v>1207704.95</v>
      </c>
      <c r="G63" s="88">
        <f>G64+G68</f>
        <v>0</v>
      </c>
    </row>
    <row r="64" spans="1:7" s="12" customFormat="1" ht="12.75" customHeight="1">
      <c r="A64" s="33" t="s">
        <v>10</v>
      </c>
      <c r="B64" s="38" t="s">
        <v>65</v>
      </c>
      <c r="C64" s="39"/>
      <c r="D64" s="18"/>
      <c r="E64" s="50"/>
      <c r="F64" s="15"/>
      <c r="G64" s="15"/>
    </row>
    <row r="65" spans="1:7" s="12" customFormat="1" ht="12.75">
      <c r="A65" s="25" t="s">
        <v>11</v>
      </c>
      <c r="B65" s="43"/>
      <c r="C65" s="48" t="s">
        <v>95</v>
      </c>
      <c r="D65" s="60"/>
      <c r="E65" s="54"/>
      <c r="F65" s="15"/>
      <c r="G65" s="15"/>
    </row>
    <row r="66" spans="1:7" s="12" customFormat="1" ht="12.75" customHeight="1">
      <c r="A66" s="25" t="s">
        <v>13</v>
      </c>
      <c r="B66" s="7"/>
      <c r="C66" s="48" t="s">
        <v>66</v>
      </c>
      <c r="D66" s="32"/>
      <c r="E66" s="50"/>
      <c r="F66" s="15"/>
      <c r="G66" s="15"/>
    </row>
    <row r="67" spans="1:7" s="12" customFormat="1" ht="12.75" customHeight="1">
      <c r="A67" s="25" t="s">
        <v>99</v>
      </c>
      <c r="B67" s="7"/>
      <c r="C67" s="48" t="s">
        <v>67</v>
      </c>
      <c r="D67" s="32"/>
      <c r="E67" s="55"/>
      <c r="F67" s="15"/>
      <c r="G67" s="15"/>
    </row>
    <row r="68" spans="1:7" s="73" customFormat="1" ht="12.75" customHeight="1">
      <c r="A68" s="67" t="s">
        <v>17</v>
      </c>
      <c r="B68" s="68" t="s">
        <v>68</v>
      </c>
      <c r="C68" s="69"/>
      <c r="D68" s="70"/>
      <c r="E68" s="71"/>
      <c r="F68" s="72"/>
      <c r="G68" s="72"/>
    </row>
    <row r="69" spans="1:7" s="12" customFormat="1" ht="12.75" customHeight="1">
      <c r="A69" s="25" t="s">
        <v>19</v>
      </c>
      <c r="B69" s="7"/>
      <c r="C69" s="48" t="s">
        <v>98</v>
      </c>
      <c r="D69" s="27"/>
      <c r="E69" s="50"/>
      <c r="F69" s="15"/>
      <c r="G69" s="15"/>
    </row>
    <row r="70" spans="1:7" s="12" customFormat="1" ht="12.75" customHeight="1">
      <c r="A70" s="25" t="s">
        <v>21</v>
      </c>
      <c r="B70" s="43"/>
      <c r="C70" s="48" t="s">
        <v>104</v>
      </c>
      <c r="D70" s="60"/>
      <c r="E70" s="54"/>
      <c r="F70" s="15"/>
      <c r="G70" s="15"/>
    </row>
    <row r="71" spans="1:7" s="12" customFormat="1" ht="12.75">
      <c r="A71" s="25" t="s">
        <v>23</v>
      </c>
      <c r="B71" s="43"/>
      <c r="C71" s="48" t="s">
        <v>96</v>
      </c>
      <c r="D71" s="60"/>
      <c r="E71" s="54"/>
      <c r="F71" s="15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15"/>
      <c r="G72" s="15"/>
    </row>
    <row r="73" spans="1:7" s="12" customFormat="1" ht="12.75" customHeight="1">
      <c r="A73" s="25" t="s">
        <v>27</v>
      </c>
      <c r="B73" s="61"/>
      <c r="C73" s="62" t="s">
        <v>97</v>
      </c>
      <c r="D73" s="63"/>
      <c r="E73" s="50"/>
      <c r="F73" s="88">
        <f>F75</f>
        <v>103791.93</v>
      </c>
      <c r="G73" s="88">
        <f>G75</f>
        <v>0</v>
      </c>
    </row>
    <row r="74" spans="1:7" s="12" customFormat="1" ht="12.75" customHeight="1">
      <c r="A74" s="19" t="s">
        <v>118</v>
      </c>
      <c r="B74" s="29"/>
      <c r="C74" s="30"/>
      <c r="D74" s="52" t="s">
        <v>69</v>
      </c>
      <c r="E74" s="54"/>
      <c r="F74" s="15"/>
      <c r="G74" s="15"/>
    </row>
    <row r="75" spans="1:7" s="12" customFormat="1" ht="12.75" customHeight="1">
      <c r="A75" s="19" t="s">
        <v>119</v>
      </c>
      <c r="B75" s="29"/>
      <c r="C75" s="30"/>
      <c r="D75" s="52" t="s">
        <v>70</v>
      </c>
      <c r="E75" s="49"/>
      <c r="F75" s="15">
        <v>103791.93</v>
      </c>
      <c r="G75" s="15"/>
    </row>
    <row r="76" spans="1:7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</row>
    <row r="77" spans="1:7" s="12" customFormat="1" ht="12.75" customHeight="1">
      <c r="A77" s="19" t="s">
        <v>31</v>
      </c>
      <c r="B77" s="37"/>
      <c r="C77" s="51" t="s">
        <v>107</v>
      </c>
      <c r="D77" s="53"/>
      <c r="E77" s="54"/>
      <c r="F77" s="15"/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15">
        <v>301948.76</v>
      </c>
      <c r="G78" s="15"/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15">
        <v>255695.56</v>
      </c>
      <c r="G79" s="15"/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50">
        <v>546268.7</v>
      </c>
      <c r="G80" s="15"/>
    </row>
    <row r="81" spans="1:7" s="12" customFormat="1" ht="12.75" customHeight="1">
      <c r="A81" s="25" t="s">
        <v>120</v>
      </c>
      <c r="B81" s="7"/>
      <c r="C81" s="48" t="s">
        <v>74</v>
      </c>
      <c r="D81" s="32"/>
      <c r="E81" s="55"/>
      <c r="F81" s="15"/>
      <c r="G81" s="15"/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51">
        <f>F83+F84+F87+F88</f>
        <v>-6886.03</v>
      </c>
      <c r="G82" s="88">
        <f>G83+G84+G87+G88</f>
        <v>0</v>
      </c>
    </row>
    <row r="83" spans="1:7" s="12" customFormat="1" ht="12.75" customHeight="1">
      <c r="A83" s="33" t="s">
        <v>10</v>
      </c>
      <c r="B83" s="6" t="s">
        <v>83</v>
      </c>
      <c r="C83" s="7"/>
      <c r="D83" s="5"/>
      <c r="E83" s="55"/>
      <c r="F83" s="150">
        <v>200</v>
      </c>
      <c r="G83" s="15"/>
    </row>
    <row r="84" spans="1:7" s="12" customFormat="1" ht="12.75" customHeight="1">
      <c r="A84" s="33" t="s">
        <v>17</v>
      </c>
      <c r="B84" s="38" t="s">
        <v>77</v>
      </c>
      <c r="C84" s="39"/>
      <c r="D84" s="18"/>
      <c r="E84" s="50"/>
      <c r="F84" s="15">
        <f>F85+F86</f>
        <v>0</v>
      </c>
      <c r="G84" s="15">
        <f>G85+G86</f>
        <v>0</v>
      </c>
    </row>
    <row r="85" spans="1:7" s="12" customFormat="1" ht="12.75" customHeight="1">
      <c r="A85" s="25" t="s">
        <v>19</v>
      </c>
      <c r="B85" s="7"/>
      <c r="C85" s="48" t="s">
        <v>78</v>
      </c>
      <c r="D85" s="32"/>
      <c r="E85" s="50"/>
      <c r="F85" s="15"/>
      <c r="G85" s="15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15"/>
      <c r="G86" s="15"/>
    </row>
    <row r="87" spans="1:7" s="12" customFormat="1" ht="12.75" customHeight="1">
      <c r="A87" s="19" t="s">
        <v>37</v>
      </c>
      <c r="B87" s="30" t="s">
        <v>105</v>
      </c>
      <c r="C87" s="30"/>
      <c r="D87" s="31"/>
      <c r="E87" s="50"/>
      <c r="F87" s="15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50">
        <f>F89+F90</f>
        <v>-7086.03</v>
      </c>
      <c r="G88" s="15">
        <f>G89+G90</f>
        <v>0</v>
      </c>
    </row>
    <row r="89" spans="1:7" s="12" customFormat="1" ht="12.75" customHeight="1">
      <c r="A89" s="25" t="s">
        <v>121</v>
      </c>
      <c r="B89" s="34"/>
      <c r="C89" s="48" t="s">
        <v>102</v>
      </c>
      <c r="D89" s="10"/>
      <c r="E89" s="49"/>
      <c r="F89" s="150">
        <v>5432.97</v>
      </c>
      <c r="G89" s="15"/>
    </row>
    <row r="90" spans="1:7" s="12" customFormat="1" ht="12.75" customHeight="1">
      <c r="A90" s="25" t="s">
        <v>122</v>
      </c>
      <c r="B90" s="34"/>
      <c r="C90" s="48" t="s">
        <v>103</v>
      </c>
      <c r="D90" s="10"/>
      <c r="E90" s="49"/>
      <c r="F90" s="150">
        <v>-12519</v>
      </c>
      <c r="G90" s="15"/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215" t="s">
        <v>123</v>
      </c>
      <c r="C93" s="216"/>
      <c r="D93" s="211"/>
      <c r="E93" s="50"/>
      <c r="F93" s="149">
        <f>F91+F82+F63+F58</f>
        <v>1223341.4</v>
      </c>
      <c r="G93" s="89">
        <f>G91+G82+G63+G58</f>
        <v>0</v>
      </c>
    </row>
    <row r="94" spans="1:7" s="12" customFormat="1" ht="66.75" customHeight="1">
      <c r="A94" s="46"/>
      <c r="B94" s="44"/>
      <c r="C94" s="44"/>
      <c r="D94" s="44"/>
      <c r="E94" s="44"/>
      <c r="F94" s="47"/>
      <c r="G94" s="47"/>
    </row>
    <row r="95" spans="1:7" s="12" customFormat="1" ht="15" customHeight="1">
      <c r="A95" s="9"/>
      <c r="B95" s="180" t="s">
        <v>283</v>
      </c>
      <c r="C95" s="180"/>
      <c r="D95" s="180"/>
      <c r="E95" s="152" t="s">
        <v>110</v>
      </c>
      <c r="F95" s="180" t="s">
        <v>284</v>
      </c>
      <c r="G95" s="180"/>
    </row>
    <row r="96" spans="2:7" s="12" customFormat="1" ht="17.25" customHeight="1">
      <c r="B96" s="181" t="s">
        <v>124</v>
      </c>
      <c r="C96" s="182"/>
      <c r="D96" s="182"/>
      <c r="E96" s="9" t="s">
        <v>108</v>
      </c>
      <c r="F96" s="181" t="s">
        <v>109</v>
      </c>
      <c r="G96" s="181"/>
    </row>
    <row r="97" spans="1:7" s="12" customFormat="1" ht="24.75" customHeight="1">
      <c r="A97" s="180"/>
      <c r="B97" s="180"/>
      <c r="C97" s="180"/>
      <c r="D97" s="152"/>
      <c r="E97" s="180"/>
      <c r="F97" s="180"/>
      <c r="G97" s="9"/>
    </row>
    <row r="98" spans="1:6" s="12" customFormat="1" ht="12.75">
      <c r="A98" s="181"/>
      <c r="B98" s="182"/>
      <c r="C98" s="182"/>
      <c r="D98" s="9"/>
      <c r="E98" s="181"/>
      <c r="F98" s="181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sheetProtection/>
  <mergeCells count="26">
    <mergeCell ref="F95:G95"/>
    <mergeCell ref="B96:D96"/>
    <mergeCell ref="F96:G96"/>
    <mergeCell ref="C45:D45"/>
    <mergeCell ref="B95:D95"/>
    <mergeCell ref="C50:D50"/>
    <mergeCell ref="B61:D61"/>
    <mergeCell ref="B93:D93"/>
    <mergeCell ref="A8:G8"/>
    <mergeCell ref="A11:E11"/>
    <mergeCell ref="A9:G10"/>
    <mergeCell ref="E17:G17"/>
    <mergeCell ref="A12:G12"/>
    <mergeCell ref="A13:G13"/>
    <mergeCell ref="A15:G15"/>
    <mergeCell ref="A16:G16"/>
    <mergeCell ref="A97:C97"/>
    <mergeCell ref="E97:F97"/>
    <mergeCell ref="A98:C98"/>
    <mergeCell ref="E98:F98"/>
    <mergeCell ref="E1:G1"/>
    <mergeCell ref="E2:G2"/>
    <mergeCell ref="A6:G6"/>
    <mergeCell ref="A7:G7"/>
    <mergeCell ref="A4:G5"/>
    <mergeCell ref="B18:D18"/>
  </mergeCells>
  <printOptions horizontalCentered="1"/>
  <pageMargins left="0.5511811023622047" right="0.15748031496062992" top="0.6692913385826772" bottom="0.8267716535433072" header="0.31496062992125984" footer="0.1181102362204724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Terese Vaitekunaite</cp:lastModifiedBy>
  <cp:lastPrinted>2011-04-15T12:10:19Z</cp:lastPrinted>
  <dcterms:created xsi:type="dcterms:W3CDTF">2009-07-20T14:30:53Z</dcterms:created>
  <dcterms:modified xsi:type="dcterms:W3CDTF">2011-05-26T05:24:03Z</dcterms:modified>
  <cp:category/>
  <cp:version/>
  <cp:contentType/>
  <cp:contentStatus/>
</cp:coreProperties>
</file>