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Šios_darbaknygės"/>
  <mc:AlternateContent xmlns:mc="http://schemas.openxmlformats.org/markup-compatibility/2006">
    <mc:Choice Requires="x15">
      <x15ac:absPath xmlns:x15ac="http://schemas.microsoft.com/office/spreadsheetml/2010/11/ac" url="C:\Users\linvpilk\Desktop\!Savivaldybės veiklos ataskaitos\Savivaldybės veiklos ataskaita 2025 m\Veiklos ataskaita\!FINAL\"/>
    </mc:Choice>
  </mc:AlternateContent>
  <xr:revisionPtr revIDLastSave="0" documentId="13_ncr:1_{FF88BEB9-EEA0-4EFC-B6C6-E890066946E4}" xr6:coauthVersionLast="47" xr6:coauthVersionMax="47" xr10:uidLastSave="{00000000-0000-0000-0000-000000000000}"/>
  <bookViews>
    <workbookView xWindow="-120" yWindow="-120" windowWidth="29040" windowHeight="15720" xr2:uid="{00000000-000D-0000-FFFF-FFFF00000000}"/>
  </bookViews>
  <sheets>
    <sheet name="KMS_veikl._atask._1_pr." sheetId="4" r:id="rId1"/>
  </sheets>
  <definedNames>
    <definedName name="_xlnm.Print_Titles" localSheetId="0">'KMS_veikl._atask._1_pr.'!$8:$11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5" i="4" l="1"/>
  <c r="F135" i="4"/>
  <c r="E135" i="4"/>
  <c r="G132" i="4"/>
  <c r="F132" i="4"/>
  <c r="E132" i="4"/>
  <c r="G129" i="4"/>
  <c r="F129" i="4"/>
  <c r="E129" i="4"/>
  <c r="G127" i="4"/>
  <c r="F127" i="4"/>
  <c r="E127" i="4"/>
  <c r="G125" i="4"/>
  <c r="F125" i="4"/>
  <c r="E125" i="4"/>
  <c r="G123" i="4"/>
  <c r="F123" i="4"/>
  <c r="E123" i="4"/>
  <c r="G119" i="4"/>
  <c r="F119" i="4"/>
  <c r="E119" i="4"/>
  <c r="G117" i="4"/>
  <c r="F117" i="4"/>
  <c r="E117" i="4"/>
  <c r="G114" i="4"/>
  <c r="F114" i="4"/>
  <c r="E114" i="4"/>
  <c r="G112" i="4"/>
  <c r="F112" i="4"/>
  <c r="E112" i="4"/>
  <c r="G110" i="4"/>
  <c r="F110" i="4"/>
  <c r="E110" i="4"/>
  <c r="G108" i="4"/>
  <c r="F108" i="4"/>
  <c r="E108" i="4"/>
  <c r="G106" i="4"/>
  <c r="F106" i="4"/>
  <c r="E106" i="4"/>
  <c r="G104" i="4"/>
  <c r="F104" i="4"/>
  <c r="E104" i="4"/>
  <c r="G102" i="4"/>
  <c r="F102" i="4"/>
  <c r="E102" i="4"/>
  <c r="G100" i="4"/>
  <c r="F100" i="4"/>
  <c r="E100" i="4"/>
  <c r="G98" i="4"/>
  <c r="F98" i="4"/>
  <c r="E98" i="4"/>
  <c r="G96" i="4"/>
  <c r="F96" i="4"/>
  <c r="E96" i="4"/>
  <c r="G94" i="4"/>
  <c r="F94" i="4"/>
  <c r="E94" i="4"/>
  <c r="G92" i="4"/>
  <c r="F92" i="4"/>
  <c r="E92" i="4"/>
  <c r="G90" i="4"/>
  <c r="F90" i="4"/>
  <c r="E90" i="4"/>
  <c r="G88" i="4"/>
  <c r="F88" i="4"/>
  <c r="E88" i="4"/>
  <c r="G86" i="4"/>
  <c r="F86" i="4"/>
  <c r="E86" i="4"/>
  <c r="G80" i="4"/>
  <c r="F80" i="4"/>
  <c r="E80" i="4"/>
  <c r="G74" i="4"/>
  <c r="F74" i="4"/>
  <c r="E74" i="4"/>
  <c r="G68" i="4"/>
  <c r="F68" i="4"/>
  <c r="E68" i="4"/>
  <c r="G62" i="4"/>
  <c r="F62" i="4"/>
  <c r="E62" i="4"/>
  <c r="G54" i="4"/>
  <c r="F54" i="4"/>
  <c r="E54" i="4"/>
  <c r="G48" i="4"/>
  <c r="F48" i="4"/>
  <c r="E48" i="4"/>
  <c r="G42" i="4"/>
  <c r="F42" i="4"/>
  <c r="E42" i="4"/>
  <c r="G33" i="4"/>
  <c r="F33" i="4"/>
  <c r="E33" i="4"/>
  <c r="G27" i="4"/>
  <c r="F27" i="4"/>
  <c r="E27" i="4"/>
  <c r="G25" i="4"/>
  <c r="F25" i="4"/>
  <c r="E25" i="4"/>
  <c r="G22" i="4"/>
  <c r="F22" i="4"/>
  <c r="E22" i="4"/>
  <c r="G20" i="4"/>
  <c r="F20" i="4"/>
  <c r="E20" i="4"/>
  <c r="G16" i="4"/>
  <c r="F16" i="4"/>
  <c r="E16" i="4"/>
  <c r="G12" i="4"/>
  <c r="F12" i="4"/>
  <c r="E12" i="4"/>
</calcChain>
</file>

<file path=xl/sharedStrings.xml><?xml version="1.0" encoding="utf-8"?>
<sst xmlns="http://schemas.openxmlformats.org/spreadsheetml/2006/main" count="1053" uniqueCount="329">
  <si>
    <t>SP lėšos</t>
  </si>
  <si>
    <t>Kitimo kryptis</t>
  </si>
  <si>
    <t>Mato vnt.</t>
  </si>
  <si>
    <t>1.1.1.1.001</t>
  </si>
  <si>
    <t>Kauno miesto savivaldybės administracijos darbuotojų, Kauno miesto savivaldybės vadovybės ir Tarybos narių komandiruotės</t>
  </si>
  <si>
    <t>Personalo valdymo skyrius</t>
  </si>
  <si>
    <t>Į komandiruotes vykusių Kauno miesto savivaldybės administracijos darbuotojų skaičius</t>
  </si>
  <si>
    <t>Didėjimas</t>
  </si>
  <si>
    <t>Vnt.</t>
  </si>
  <si>
    <t>160,00</t>
  </si>
  <si>
    <t>237,00</t>
  </si>
  <si>
    <t>Įvykdyta</t>
  </si>
  <si>
    <t>1.1.</t>
  </si>
  <si>
    <t>Kauno miesto savivaldybės administracijos darbuotojų komandiruočių atvejų skaičius</t>
  </si>
  <si>
    <t>Stabilizavimas</t>
  </si>
  <si>
    <t>140,00</t>
  </si>
  <si>
    <t>138,00</t>
  </si>
  <si>
    <t>2.1.</t>
  </si>
  <si>
    <t>Į komandiruotes vykusių Kauno miesto savivaldybės vadovybės ir Tarybos narių skaičius</t>
  </si>
  <si>
    <t>28,00</t>
  </si>
  <si>
    <t>15,00</t>
  </si>
  <si>
    <t>Iš dalies įvykdyta</t>
  </si>
  <si>
    <t>Kauno miesto savivaldybės vadovybės ir Tarybos narių komandiruočių atvejų skaičius</t>
  </si>
  <si>
    <t>20,00</t>
  </si>
  <si>
    <t>13,00</t>
  </si>
  <si>
    <t>1.1.1.2.001</t>
  </si>
  <si>
    <t>Tarptautinės rinkodaros ir turizmo plėtros skatinimas, palankių sąlygų investicijoms Kaune sudarymas</t>
  </si>
  <si>
    <t>Investicijų ir projektų skyrius</t>
  </si>
  <si>
    <t>E. rinkodaros priemonėmis pasiektų vartotojų skaičius tikslinėse rinkose</t>
  </si>
  <si>
    <t>5 000 000,00</t>
  </si>
  <si>
    <t>7 979 656,00</t>
  </si>
  <si>
    <t>Investicinės aplinkos gerinimo projektų skaičius</t>
  </si>
  <si>
    <t>6,00</t>
  </si>
  <si>
    <t>7,00</t>
  </si>
  <si>
    <t>1.6.</t>
  </si>
  <si>
    <t>Naujai sukurtų turizmo produktų skaičius</t>
  </si>
  <si>
    <t>12,00</t>
  </si>
  <si>
    <t>16,00</t>
  </si>
  <si>
    <t>Suteiktų konsultacijų skaičius (investicijų, konferencijų, startuolių, relokacijos klausimais)</t>
  </si>
  <si>
    <t>85,00</t>
  </si>
  <si>
    <t>108,00</t>
  </si>
  <si>
    <t>1.1.1.2.002</t>
  </si>
  <si>
    <t>Kauno miesto narystė Baltijos miestų sąjungoje</t>
  </si>
  <si>
    <t>Užsienio ryšių skyrius</t>
  </si>
  <si>
    <t>Projektų ir tarptautinių renginių (konferencijų, valdybos, komisijų, darbo grupių posėdžių renginių, kt.) su tinklo partneriais skaičius</t>
  </si>
  <si>
    <t>4,00</t>
  </si>
  <si>
    <t>Projektuose ir tarptautiniuose renginiuose dalyvavusių partnerių skaičius</t>
  </si>
  <si>
    <t>1.1.2.1.002</t>
  </si>
  <si>
    <t>Aleksoto inovacijų pramonės parko (AIPP) operavimas</t>
  </si>
  <si>
    <t>Atliktų veiklų dalis nuo visų projekto veiklų</t>
  </si>
  <si>
    <t>Proc.</t>
  </si>
  <si>
    <t>30,00</t>
  </si>
  <si>
    <t>0,00</t>
  </si>
  <si>
    <t>Neįvykdyta</t>
  </si>
  <si>
    <t>1.2.</t>
  </si>
  <si>
    <t>Pritrauktų investuotojų skaičius</t>
  </si>
  <si>
    <t>1,00</t>
  </si>
  <si>
    <t>Sklypo, kuriame atlikta sprogmenų paieška ir identifikavimas, plotas</t>
  </si>
  <si>
    <t>Ha</t>
  </si>
  <si>
    <t>30,15</t>
  </si>
  <si>
    <t>2.2.</t>
  </si>
  <si>
    <t>1.1.3.3.001</t>
  </si>
  <si>
    <t>Smulkiojo verslo skatinimas vystant Stoties turgaus teritoriją</t>
  </si>
  <si>
    <t>Statybos valdymo skyrius</t>
  </si>
  <si>
    <t>25,00</t>
  </si>
  <si>
    <t>1.2.1.1.001</t>
  </si>
  <si>
    <t>Koncertinės įstaigos „Kauno santaka“ veiklos efektyvumo didinimas</t>
  </si>
  <si>
    <t>Kultūros skyrius</t>
  </si>
  <si>
    <t>Biudžetinių įstaigų pajamos už teikiamas mokamas paslaugas</t>
  </si>
  <si>
    <t>Eur</t>
  </si>
  <si>
    <t>227 512,00</t>
  </si>
  <si>
    <t>238 568,91</t>
  </si>
  <si>
    <t>Lankytojų skaičius</t>
  </si>
  <si>
    <t>Asm.</t>
  </si>
  <si>
    <t>92 000,00</t>
  </si>
  <si>
    <t>86 238,00</t>
  </si>
  <si>
    <t>Įgyvendintų kultūrinių projektų skaičius</t>
  </si>
  <si>
    <t>89,00</t>
  </si>
  <si>
    <t>113,00</t>
  </si>
  <si>
    <t>Suderintų strateginių dokumentų skaičius</t>
  </si>
  <si>
    <t>3,00</t>
  </si>
  <si>
    <t>1.3.</t>
  </si>
  <si>
    <t>Vartotojų, patenkintų  įstaigos  teikiamomis kultūros paslaugomis, dalis nuo visų apklaustųjų</t>
  </si>
  <si>
    <t>95,00</t>
  </si>
  <si>
    <t>Biudžetinių įstaigų pajamų, gautų už  mokamas paslaugas, pokytis lyginant su praėjusiais metais</t>
  </si>
  <si>
    <t>5,81</t>
  </si>
  <si>
    <t>1.2.1.1.002</t>
  </si>
  <si>
    <t>Kauno menininkų namų veiklos efektyvumo didinimas</t>
  </si>
  <si>
    <t>Kaunas pilnas kultūros fizinių auditorijų skaičiaus dalis nuo virtualių auditorijų dalies</t>
  </si>
  <si>
    <t>Mažėjimas</t>
  </si>
  <si>
    <t>1,16</t>
  </si>
  <si>
    <t>Įkeltų į www.kultūra.kaunas.lt interaktyvią duomenų bazę renginių skaičius</t>
  </si>
  <si>
    <t>1 700,00</t>
  </si>
  <si>
    <t>2 266,00</t>
  </si>
  <si>
    <t>Lankytojų, apsilankiusių www.kultūra.kaunas.lt interaktyvioje duomenų bazėje, skaičius</t>
  </si>
  <si>
    <t>160 000,00</t>
  </si>
  <si>
    <t>120 872,00</t>
  </si>
  <si>
    <t>175,00</t>
  </si>
  <si>
    <t>224,00</t>
  </si>
  <si>
    <t>18 500,00</t>
  </si>
  <si>
    <t>56 891,00</t>
  </si>
  <si>
    <t>4 000,00</t>
  </si>
  <si>
    <t>20 188,10</t>
  </si>
  <si>
    <t>75,00</t>
  </si>
  <si>
    <t>78,30</t>
  </si>
  <si>
    <t>19,00</t>
  </si>
  <si>
    <t>25,27</t>
  </si>
  <si>
    <t>1.2.1.1.003</t>
  </si>
  <si>
    <t>Kauno šokio teatro „Aura“ veiklos efektyvumo didinimas</t>
  </si>
  <si>
    <t>120 000,00</t>
  </si>
  <si>
    <t>144 146,18</t>
  </si>
  <si>
    <t>26 800,00</t>
  </si>
  <si>
    <t>47 228,00</t>
  </si>
  <si>
    <t>80,00</t>
  </si>
  <si>
    <t>68,00</t>
  </si>
  <si>
    <t>84,00</t>
  </si>
  <si>
    <t>10,00</t>
  </si>
  <si>
    <t>37,11</t>
  </si>
  <si>
    <t>1.2.1.1.004</t>
  </si>
  <si>
    <t>Koncertinės  įstaigos Kauno miesto simfoninio orkestro  veiklos efektyvumo didinimas</t>
  </si>
  <si>
    <t>57,00</t>
  </si>
  <si>
    <t>82,00</t>
  </si>
  <si>
    <t>224 123,00</t>
  </si>
  <si>
    <t>195 151,27</t>
  </si>
  <si>
    <t>44 500,00</t>
  </si>
  <si>
    <t>66 780,00</t>
  </si>
  <si>
    <t>77,00</t>
  </si>
  <si>
    <t>-12,05</t>
  </si>
  <si>
    <t>1.2.1.1.005</t>
  </si>
  <si>
    <t>Kauno miesto savivaldybės Vinco Kudirkos viešosios bibliotekos veiklos efektyvumo didinimas</t>
  </si>
  <si>
    <t>1 030,00</t>
  </si>
  <si>
    <t>1 741,00</t>
  </si>
  <si>
    <t>600 000,00</t>
  </si>
  <si>
    <t>603 646,00</t>
  </si>
  <si>
    <t>79,00</t>
  </si>
  <si>
    <t>2.4.</t>
  </si>
  <si>
    <t>1.2.1.1.006</t>
  </si>
  <si>
    <t>Kauno kino centro „Romuva“ veiklos efektyvumo didinimas</t>
  </si>
  <si>
    <t>64 300,00</t>
  </si>
  <si>
    <t>105 898,00</t>
  </si>
  <si>
    <t>Įstaigos suorganizuotų renginių, kūrybinių veiklų skaičius</t>
  </si>
  <si>
    <t>1 490,00</t>
  </si>
  <si>
    <t>1 948,00</t>
  </si>
  <si>
    <t>492 000,00</t>
  </si>
  <si>
    <t>620 500,67</t>
  </si>
  <si>
    <t>1,60</t>
  </si>
  <si>
    <t>23,90</t>
  </si>
  <si>
    <t>1.2.1.1.007</t>
  </si>
  <si>
    <t>Kauno miesto muziejaus teikiamų paslaugų veiklos efektyvumo didinimas</t>
  </si>
  <si>
    <t>141 420,00</t>
  </si>
  <si>
    <t>153 209,38</t>
  </si>
  <si>
    <t>74 600,00</t>
  </si>
  <si>
    <t>75 148,00</t>
  </si>
  <si>
    <t>920,00</t>
  </si>
  <si>
    <t>1 072,00</t>
  </si>
  <si>
    <t>94,00</t>
  </si>
  <si>
    <t>8,39</t>
  </si>
  <si>
    <t>1.2.1.1.008</t>
  </si>
  <si>
    <t>Kauno kultūros centro veiklos efektyvumo didinimas</t>
  </si>
  <si>
    <t>245 100,00</t>
  </si>
  <si>
    <t>459 998,00</t>
  </si>
  <si>
    <t>565,00</t>
  </si>
  <si>
    <t>761,00</t>
  </si>
  <si>
    <t>391 965,00</t>
  </si>
  <si>
    <t>477 333,90</t>
  </si>
  <si>
    <t>70,00</t>
  </si>
  <si>
    <t>90,00</t>
  </si>
  <si>
    <t>3,80</t>
  </si>
  <si>
    <t>6,05</t>
  </si>
  <si>
    <t>1.2.1.1.009</t>
  </si>
  <si>
    <t>Kauno miesto kamerinio teatro  veiklos efektyvumo didinimas</t>
  </si>
  <si>
    <t>148 000,00</t>
  </si>
  <si>
    <t>156 248,54</t>
  </si>
  <si>
    <t>18 000,00</t>
  </si>
  <si>
    <t>19 318,00</t>
  </si>
  <si>
    <t>320,00</t>
  </si>
  <si>
    <t>253,00</t>
  </si>
  <si>
    <t>83,00</t>
  </si>
  <si>
    <t>6,50</t>
  </si>
  <si>
    <t>9,76</t>
  </si>
  <si>
    <t>1.2.1.1.010</t>
  </si>
  <si>
    <t>Centralizuotas lėšų paskirstymas kultūros įstaigoms teisės aktuose numatytoms priemonėms vykdyti</t>
  </si>
  <si>
    <t>Finansų ir ekonomikos skyrius</t>
  </si>
  <si>
    <t>Paskirstytų asignavimų dalis nuo visos skirtos asignavimų sumos</t>
  </si>
  <si>
    <t>100,00</t>
  </si>
  <si>
    <t>70,50</t>
  </si>
  <si>
    <t>1.2.1.3.001</t>
  </si>
  <si>
    <t>Kauno kultūros centro organizuojami Kauno miestui svarbūs renginiai</t>
  </si>
  <si>
    <t>Įvykusių renginių skaičius</t>
  </si>
  <si>
    <t>110,00</t>
  </si>
  <si>
    <t>183,00</t>
  </si>
  <si>
    <t>Koordinuotų renginių skaičius</t>
  </si>
  <si>
    <t>1.2.1.3.002</t>
  </si>
  <si>
    <t>Kauno miesto muziejaus organizuojami Kauno miestui svarbūs renginiai</t>
  </si>
  <si>
    <t>1.2.1.3.003</t>
  </si>
  <si>
    <t>Kauno kino centro „Romuva“ organizuojami Kauno miestui svarbūs renginiai</t>
  </si>
  <si>
    <t>2,00</t>
  </si>
  <si>
    <t>1.2.1.3.004</t>
  </si>
  <si>
    <t>Koncertinės įstaigos  „Kauno santaka“ organizuojami Kauno miestui svarbūs renginiai</t>
  </si>
  <si>
    <t>1.2.1.3.005</t>
  </si>
  <si>
    <t>Kauno menininkų namų organizuojami Kauno miestui svarbūs renginiai</t>
  </si>
  <si>
    <t>119,00</t>
  </si>
  <si>
    <t>1.2.1.3.006</t>
  </si>
  <si>
    <t>Kauno šokio teatro „Aura“ organizuojami Kauno miestui svarbūs renginiai</t>
  </si>
  <si>
    <t>1.2.1.3.007</t>
  </si>
  <si>
    <t>Koncertinės įstaigos Kauno miesto simfoninio orkestro organizuojami Kauno miestui svarbūs renginiai</t>
  </si>
  <si>
    <t>1.2.1.3.008</t>
  </si>
  <si>
    <t>Kauno miesto kamerinio teatro organizuojami Kauno miestui svarbūs renginiai</t>
  </si>
  <si>
    <t>42,00</t>
  </si>
  <si>
    <t>74,00</t>
  </si>
  <si>
    <t>1.2.1.3.009</t>
  </si>
  <si>
    <t>Kauno miesto savivaldybės Vinco Kudirkos viešosios bibliotekos organizuojami renginiai</t>
  </si>
  <si>
    <t>53,00</t>
  </si>
  <si>
    <t>2025 m.: IV - Kultūros skyrius koordinuoja visus įstaigos orgaanizuojamus miestui svarbius renginius</t>
  </si>
  <si>
    <t>1.2.1.3.010</t>
  </si>
  <si>
    <t>Bendrosios gyventojų kultūros ugdymas finansuojant programos „Iniciatyvos Kaunui“ projektus</t>
  </si>
  <si>
    <t>Įgyvendintų projektų dalis nuo finansavimą gavusių projektų</t>
  </si>
  <si>
    <t>Gyventojų, dalyvavusių nemokamuose renginiuose, skaičius</t>
  </si>
  <si>
    <t>255 000,00</t>
  </si>
  <si>
    <t>219 065,00</t>
  </si>
  <si>
    <t>1.2.1.3.011</t>
  </si>
  <si>
    <t>Kultūros ir meno kūrėjų skatinimas ir  įvertinimas</t>
  </si>
  <si>
    <t>Įteiktų premijų skaičius</t>
  </si>
  <si>
    <t>1.2.1.3.012</t>
  </si>
  <si>
    <t>Kultūros viešų renginių ir projektų organizavimas</t>
  </si>
  <si>
    <t>Įvykusių renginių, įvykdytų projektų skaičius</t>
  </si>
  <si>
    <t>1.2.2.1.001</t>
  </si>
  <si>
    <t>Kultūros įstaigų pastatų ir kiemo statinių priežiūra ir remontas</t>
  </si>
  <si>
    <t>Panaudotų asignavimų dalis nuo skirtų asignavimų, numatytų SVP statinių priežiūros ir remonto darbams</t>
  </si>
  <si>
    <t>91,00</t>
  </si>
  <si>
    <t>1.2.2.1.004</t>
  </si>
  <si>
    <t>M. K. Čiurlionio koncertų centro įkūrimas Kaune</t>
  </si>
  <si>
    <t>1.5.</t>
  </si>
  <si>
    <t>1.2.2.1.005</t>
  </si>
  <si>
    <t>Kauno rotušės pastato pritaikymas visuomenės poreikiams</t>
  </si>
  <si>
    <t>Miesto plėtros ir paveldosaugos skyrius</t>
  </si>
  <si>
    <t>1.4.</t>
  </si>
  <si>
    <t>Sutvarkyto ir įveiklinto kultūros paveldo objekto plotas</t>
  </si>
  <si>
    <t>Kv. m</t>
  </si>
  <si>
    <t>1 054,17</t>
  </si>
  <si>
    <t>1.2.2.1.006</t>
  </si>
  <si>
    <t>Projekto „Pamatyk, išgirsk, veik“  (angl. akronimas „SEEHEARACT“)  įgyvendinimas</t>
  </si>
  <si>
    <t>Pateiktų ataskaitų skaičius</t>
  </si>
  <si>
    <t>Atnaujintų objektų skaičius</t>
  </si>
  <si>
    <t>Nevykdyta</t>
  </si>
  <si>
    <t>Sukurtų produktų skaičius</t>
  </si>
  <si>
    <t>1.2.2.2.001</t>
  </si>
  <si>
    <t>UNESCO iniciatyvų įgyvendinimas</t>
  </si>
  <si>
    <t>Įgyvendintų veiklų skaičius</t>
  </si>
  <si>
    <t>1.2.2.2.002</t>
  </si>
  <si>
    <t>Kultūros paveldo objektų tvarkymas ir įveiklinimas, teisinis registravimas, informacijos apie kultūros paveldo vertybes sklaida</t>
  </si>
  <si>
    <t>Sutvarkytų, įrengtų ir aktualizuotų objektų skaičius</t>
  </si>
  <si>
    <t>35,00</t>
  </si>
  <si>
    <t>33,00</t>
  </si>
  <si>
    <t>1.2.2.2.004</t>
  </si>
  <si>
    <t>Mažosios architektūros idėjos „Kauno akcentai“ Kauno miesto erdvėse įgyvendinimas</t>
  </si>
  <si>
    <t>Įgyvendintų priemonių skaičius</t>
  </si>
  <si>
    <t>1.2.2.2.006</t>
  </si>
  <si>
    <t>Projekto „FORT-UNION - Lenkijos ir Lietuvos įtvirtinimų tinklo integracija flagmaninių turizmo produktų plėtrai“ įgyvendinimas</t>
  </si>
  <si>
    <t>Atnaujintas kultūros paveldo objektas</t>
  </si>
  <si>
    <t>1.2.3.2.001</t>
  </si>
  <si>
    <t>Projekto "RE:UNION - Kauno ir Liublino, kaip Europos paveldo ženklo miestų populiarinimas" įgyvendinimas</t>
  </si>
  <si>
    <t>1.2.3.5.001</t>
  </si>
  <si>
    <t>Tvarių inovacijų ir mokslo populiarinimas per visuomenės žinių ir (ar) kompetencijų stiprinimą finansuojant projektus pagal programą „Inciatyvos Kaunui“</t>
  </si>
  <si>
    <t>Strateginio planavimo, analizės ir programų valdymo skyrius</t>
  </si>
  <si>
    <t>Mokslo populiarinimo renginiuose ir ekspozicijose apsilankusių asmenų skaičius</t>
  </si>
  <si>
    <t>150 000,00</t>
  </si>
  <si>
    <t>244 033,00</t>
  </si>
  <si>
    <t>Parengtų veiklos programų, skirtų darbui STEAM laboratorijose skaičius</t>
  </si>
  <si>
    <t>8,00</t>
  </si>
  <si>
    <t>STEAM laboratorijose įvykdytų užsiėmų skaičius</t>
  </si>
  <si>
    <t>1 500,00</t>
  </si>
  <si>
    <t>856,00</t>
  </si>
  <si>
    <t>Pasirašytų sutarčių dalis nuo visų projektų, kuriems skirtas finansavimas</t>
  </si>
  <si>
    <t>Projektų, kuriuose atlikta bent viena patikra, dalis nuo visų finansavimą gavusių projektų</t>
  </si>
  <si>
    <t>60,00</t>
  </si>
  <si>
    <t>1 priedas</t>
  </si>
  <si>
    <t>Kauno miesto savivaldybės 2025 metų veiklos ataskaitos</t>
  </si>
  <si>
    <t>ATVIRUMO IR BENDRADARBIAVIMO, PLĖTOJANT MIESTO EKONOMIKĄ, KULTŪRĄ, TURIZMĄ, PROGRAMOS</t>
  </si>
  <si>
    <t>2025–2027 M. STRATEGINIO VEIKLOS PLANO</t>
  </si>
  <si>
    <t>PAPRIEMONIŲ RODIKLIŲ 2025 M. VYKDYMAS</t>
  </si>
  <si>
    <t>Papriemonės kodas</t>
  </si>
  <si>
    <t>Papriemonės pavadinimas</t>
  </si>
  <si>
    <t>Papriemonės vykdytojas</t>
  </si>
  <si>
    <t>Vertinimo kriterijus</t>
  </si>
  <si>
    <t>Pavadinimas</t>
  </si>
  <si>
    <t>2025 m.</t>
  </si>
  <si>
    <t>Planuota reikšmė</t>
  </si>
  <si>
    <t>Faktinė reikšmė</t>
  </si>
  <si>
    <t>Vertinimas</t>
  </si>
  <si>
    <t>Komentarai</t>
  </si>
  <si>
    <t>(tūkst. Eur)</t>
  </si>
  <si>
    <t>2024–2026 m. strateginio veiklos plano papriemonių rodiklių 2024 m. vykdymas</t>
  </si>
  <si>
    <t>Papriemonių rodiklių įvykdymas vertintas priklausomai nuo siektinos rodiklio kitimo krypties, vadovaujantis šia metodika:</t>
  </si>
  <si>
    <t>Rodiklis pradėtas taikyti nuo 2025 m.</t>
  </si>
  <si>
    <t>Vadovybė ir Tarybos nariai nenurodė poreikio vykti į komandiruotes</t>
  </si>
  <si>
    <t>Nebuvo nurodytas poreikis vykti į komandiruotes</t>
  </si>
  <si>
    <t>Kadangi 2025 metais ženkliai augo finansavimas tiek darbui su užsienio rinkomis, tiek rinkodaros kampanijoms, pasiekta didesnė nei planuota faktinė reikšmė.
Didelis strateginis dėmesys skiriamas būtent skaitmeninėms, o ne fizinėms reklamos kampanijoms</t>
  </si>
  <si>
    <t>Papildomas projektas įvykdytas atsiradus išoriniam valstybinio lygmens užsakymui tarptautinių talentų srityje</t>
  </si>
  <si>
    <t>2025 metais dėl bendrų iniciatyvų su Kaune vykstančiais festivaliais (Kino pavasaris, Kauno bienalė), sukurta daugiau nei planuota turizmo produktų – ekskursijų</t>
  </si>
  <si>
    <t>VšĮ „Kaunas IN“ nupirko koncepcijos dėl galimų operatoriaus variantų parengimo paslaugą. Kai bus apsispręsta dėl operavimo tipo, bus rengiamos operatoriaus atrankos konkurso salygos</t>
  </si>
  <si>
    <r>
      <t>Darbai atlikti, galutinis priėmimo</t>
    </r>
    <r>
      <rPr>
        <sz val="12"/>
        <color rgb="FF000000"/>
        <rFont val="Times New Roman"/>
        <family val="1"/>
        <charset val="186"/>
      </rPr>
      <t>–</t>
    </r>
    <r>
      <rPr>
        <sz val="12"/>
        <color rgb="FF000000"/>
        <rFont val="Calibri"/>
        <family val="2"/>
        <charset val="186"/>
      </rPr>
      <t>perdavimo aktas pasirašytas 2025-11-10, Nr. 68-4-27</t>
    </r>
  </si>
  <si>
    <t>Pradėtos rangos darbų pirkimų procedūros</t>
  </si>
  <si>
    <r>
      <t xml:space="preserve">2025 m. viršytas pajamų planas, kadangi 2025 m. I ketvirtyje įstaigai  buvo sumokėta už 2024 metų pabaigoje suteiktas paslaugas (padengtas kreditorinis įsiskolinimas </t>
    </r>
    <r>
      <rPr>
        <sz val="12"/>
        <color rgb="FF000000"/>
        <rFont val="Times New Roman"/>
        <family val="1"/>
        <charset val="186"/>
      </rPr>
      <t>–</t>
    </r>
    <r>
      <rPr>
        <sz val="12"/>
        <color rgb="FF000000"/>
        <rFont val="Calibri"/>
        <family val="2"/>
        <charset val="186"/>
      </rPr>
      <t xml:space="preserve">  36 553,84 Eur)</t>
    </r>
  </si>
  <si>
    <t>Buvo tikimasi organizuoti daugiau mokamų renginių</t>
  </si>
  <si>
    <t>Sėkmingas repertuaras, lojalios auditorijos augimas</t>
  </si>
  <si>
    <t>Paskutiniame metų ketvirtyje augo edukacinių užsiėmimų užsakymai; stabiliai, be skolų, buvo surenkamas ilgalaikės nuomos už patalpas Rotušėje mokestis</t>
  </si>
  <si>
    <t>2025 m. IV po atlikto scenos pakėlimo mechanizmų sutvarkymo „Girstučio“ padalinyje, atsirado galimybė salę nuomoti techniškai sudėtingesniems spektakliams ir renginiams. Tokiems renginiams reikalingas ilgesnis pasiruošimo laikotarpis, daugiau montavimo ir demontavimo valandų, todėl išaugo  patalpų nuomos valandų skaičius, tai tiesiogiai prisidėjo prie pajamų didėjimo. Pajamų augimui įtakos turėjo išaugęs prekybininkų skaičius Kalėdiniame miestelyje</t>
  </si>
  <si>
    <t>Pajamos už mokamas paslaugas išaugo dėl vykdomo Tūkstantmečio mokyklų programos projekto pajamų</t>
  </si>
  <si>
    <t>Paskirstyta mažiau nei planuota, nes mažiau kultūros įstaigų pateikė poreikį gauti papildomų lėšų</t>
  </si>
  <si>
    <t>Organizuoti papildomi renginiai, kurie iš anksto nebuvo  suplanuoti (Valdo Adamkaus lengvosios atletikos maniežo atidarymo renginys, Kovo 11-osios parko atidarymo renginys, Lietuvos kultūros kongreso renginiai)</t>
  </si>
  <si>
    <r>
      <t xml:space="preserve">Įgyvendintas neplanuotas miestui svarbus renginys </t>
    </r>
    <r>
      <rPr>
        <sz val="12"/>
        <color rgb="FF000000"/>
        <rFont val="Times New Roman"/>
        <family val="1"/>
        <charset val="186"/>
      </rPr>
      <t>–</t>
    </r>
    <r>
      <rPr>
        <sz val="12"/>
        <color rgb="FF000000"/>
        <rFont val="Calibri"/>
        <family val="2"/>
        <charset val="186"/>
      </rPr>
      <t xml:space="preserve"> Italų dienos Kaune</t>
    </r>
  </si>
  <si>
    <t>Festivalis „BandFest Kaunas 2025“  buvo planuotas kaip vienas renginys, tačiau, vėliau patikslinus, surengtas penkių renginių ciklas (muzikinės žygiuotės, skirtingų orkestrų pasirodymai įvairiose Kauno miesto vietose ir kt.). Suorganizuotas neplanuotas papildomas festivalio „BandFest 2025“ koncertas „Parko muzika“ Kauko laiptų terasoje; 2025 spalio 1 d. organizuota neplanuota muzikinė žygiuotė „BandFest 2025. Pasaulinė muzikos diena“ Laisvės alėjoje</t>
  </si>
  <si>
    <t>Įvertinus renginio „Švęskime upę 2025“ lokacijas, padidintas renginių skaičius nuo 1 iki 3. Renginio „Šiuolaikinės elektroakustinės muzikos ir architektūros festivalis NICHE 2025“ renginio programoje atskirta ekskursijos nuo koncertų, todėl vietoj planuotų 3 renginių vyko 6 renginiai  (3 ekskursijos ir 3 koncertai). Taip pat organizuotas neplanuotas naujas renginys „Kauno gimtadienis senamiestyje“</t>
  </si>
  <si>
    <t>Finansuota mažiau projektų, todėl organizuota mažiau renginių</t>
  </si>
  <si>
    <t>Įteikti 7 „Fortūnų“ apdovanojimai: statulėlė ir premija (7 premijos po 3 000 Eur),  1 MaIronio premija (3 000 Eur)</t>
  </si>
  <si>
    <t>Viešųjų pirkimų būdu įsigytas ir suorganizuotas renginys „Kauno miesto gimtadienis“;  https://www.kaunas.lt/2025/02/17/kaune-nuskambejo-sventinis-vasario-16-osios-koncertas-ir-apdovanojimai-as-dalis-taves/</t>
  </si>
  <si>
    <t>Projekto ataskaita už 2025 m. II pusmetį bus pateikta 2026 m. I ketv., nes  už veiklas atsiskaitoma iki 2025-12-31</t>
  </si>
  <si>
    <t>Įgyvendinti šie projektai: skulptūrinis suolas „Gandrai“,  skulptūrinis suolas „Trys gandrai“, skulptūrinis suolas „Vabalų suolas“, skulptūrinis suolas „Kiaunės“, skulptūrinis suolas „Lapių takas“, „Žibinys", „Ožka geldoje", „Godo", „Urbanizacija", „Skruzdėlių suolas", „Skruzdėlynas", „Driežas", „Gegutės", Transformatorinės aplinkos sutvarkymo projektas (Taikos pr. 55B), „Kėdė mąstančiam žmogui"). Dar 3 objektų sutartys pratęstos 2026 m.</t>
  </si>
  <si>
    <t>Rodiklis reikšmingai didesnis negu planuota, nes pradėta vykdyti veikla buvo sėkminga, parduoti beveik visi bilietai į visas veiklas</t>
  </si>
  <si>
    <t>Rodiklis pasiektas anksčiau ir viršytas, nes programas parengti, ištestuoti ir suderinti pavyko sėkmingai ir geričiau nei tikėtasi</t>
  </si>
  <si>
    <t>Vasaros mėnesiais užsiėmimų kiekis buvo reikšmingai mažesnis, nes buvo mokinų vasaros atostogos, atvyko mažiau klasių, daugiau šeimų su vaikais, todėl nebuvo poreikio programoms, kurios yra skirtos mokykloms. "Mokslo salos" informacija raštu Nr. 73-1-256</t>
  </si>
  <si>
    <t>Vadovaujantis Kauno miesto savivaldybės administracijos 2025-03-13 įsakymu Nr. A-265 „Dėl finansavimo skyrimo Mokslo ir inovacijų sklaidos centrui“, buvo pasirašyta Savivaldybės biužeto lėšų naudojimo sutartis (2025-03-21, Nr. SRB-258)</t>
  </si>
  <si>
    <t>Pagal  programą „Iniciatyvos Kaunui" finansavimas skirtas ir pasirašyta tik 1 sutartis. 2025-10-16 šalių susitarimu buvo nutraukta sutartis, visos skirtos ir projektui nepanaudotos lėšos grąžintos į Savivaldybės biudžetą, todėl patikra nebuvo vykdyta</t>
  </si>
  <si>
    <t>Patikslintas
2025 m. biudžetas</t>
  </si>
  <si>
    <t>SVP skirta
2025 m.</t>
  </si>
  <si>
    <t>2025 m.
vykdymas</t>
  </si>
  <si>
    <t>Iš viso</t>
  </si>
  <si>
    <t>Bendrųjų reikalų skyrius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</si>
</sst>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rgb="FF000000"/>
      <name val="Calibri"/>
      <family val="2"/>
    </font>
    <font>
      <sz val="12"/>
      <color rgb="FF000000"/>
      <name val="Calibri"/>
      <family val="2"/>
      <charset val="186"/>
    </font>
    <font>
      <b/>
      <sz val="12"/>
      <color rgb="FF000000"/>
      <name val="Calibri"/>
      <family val="2"/>
      <charset val="186"/>
    </font>
    <font>
      <sz val="12"/>
      <name val="Calibri"/>
      <family val="2"/>
      <charset val="186"/>
      <scheme val="minor"/>
    </font>
    <font>
      <sz val="12"/>
      <color indexed="8"/>
      <name val="Calibri"/>
      <family val="2"/>
      <charset val="186"/>
      <scheme val="minor"/>
    </font>
    <font>
      <sz val="12"/>
      <name val="Calibri"/>
      <family val="2"/>
      <charset val="186"/>
    </font>
    <font>
      <sz val="12"/>
      <color indexed="8"/>
      <name val="Calibri"/>
      <family val="2"/>
      <charset val="186"/>
    </font>
    <font>
      <b/>
      <sz val="12"/>
      <name val="Calibri"/>
      <family val="2"/>
      <charset val="186"/>
      <scheme val="minor"/>
    </font>
    <font>
      <sz val="12"/>
      <color rgb="FF000000"/>
      <name val="Times New Roman"/>
      <family val="1"/>
      <charset val="186"/>
    </font>
  </fonts>
  <fills count="3">
    <fill>
      <patternFill patternType="none"/>
    </fill>
    <fill>
      <patternFill patternType="gray125"/>
    </fill>
    <fill>
      <patternFill patternType="none">
        <fgColor rgb="FF000000"/>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s>
  <cellStyleXfs count="1">
    <xf numFmtId="0" fontId="0" fillId="0" borderId="0" applyBorder="0"/>
  </cellStyleXfs>
  <cellXfs count="102">
    <xf numFmtId="0" fontId="0" fillId="0" borderId="0" xfId="0"/>
    <xf numFmtId="0" fontId="1" fillId="0" borderId="0" xfId="0" applyFont="1"/>
    <xf numFmtId="0" fontId="1" fillId="0" borderId="1" xfId="0" applyFont="1" applyBorder="1" applyAlignment="1" applyProtection="1">
      <alignment vertical="top" wrapText="1" readingOrder="1"/>
      <protection locked="0"/>
    </xf>
    <xf numFmtId="164" fontId="1" fillId="0" borderId="1" xfId="0" applyNumberFormat="1" applyFont="1" applyBorder="1" applyAlignment="1">
      <alignment horizontal="right" vertical="top" wrapText="1" readingOrder="1"/>
    </xf>
    <xf numFmtId="0" fontId="1" fillId="0" borderId="0" xfId="0" applyFont="1" applyAlignment="1">
      <alignment wrapText="1"/>
    </xf>
    <xf numFmtId="4" fontId="5" fillId="0" borderId="0" xfId="0" applyNumberFormat="1" applyFont="1" applyAlignment="1">
      <alignment horizontal="left" vertical="top"/>
    </xf>
    <xf numFmtId="0" fontId="1" fillId="2" borderId="0" xfId="0" applyFont="1" applyFill="1"/>
    <xf numFmtId="0" fontId="1" fillId="2" borderId="0" xfId="0" applyFont="1" applyFill="1" applyAlignment="1">
      <alignment wrapText="1"/>
    </xf>
    <xf numFmtId="0" fontId="1" fillId="2" borderId="0" xfId="0" applyFont="1" applyFill="1" applyAlignment="1">
      <alignment horizontal="center"/>
    </xf>
    <xf numFmtId="0" fontId="1" fillId="0" borderId="1" xfId="0" applyFont="1" applyBorder="1" applyAlignment="1">
      <alignment horizontal="center" vertical="center" wrapText="1" readingOrder="1"/>
    </xf>
    <xf numFmtId="0" fontId="1" fillId="0" borderId="1" xfId="0" applyFont="1" applyBorder="1" applyAlignment="1" applyProtection="1">
      <alignment horizontal="left" vertical="top" wrapText="1" readingOrder="1"/>
      <protection locked="0"/>
    </xf>
    <xf numFmtId="0" fontId="1" fillId="0" borderId="1" xfId="0" applyFont="1" applyBorder="1" applyAlignment="1" applyProtection="1">
      <alignment horizontal="center" vertical="top" wrapText="1" readingOrder="1"/>
      <protection locked="0"/>
    </xf>
    <xf numFmtId="0" fontId="1" fillId="0" borderId="1" xfId="0" applyFont="1" applyBorder="1" applyAlignment="1" applyProtection="1">
      <alignment horizontal="right" vertical="top" wrapText="1" readingOrder="1"/>
      <protection locked="0"/>
    </xf>
    <xf numFmtId="164" fontId="1" fillId="0" borderId="1" xfId="0" applyNumberFormat="1" applyFont="1" applyBorder="1" applyAlignment="1" applyProtection="1">
      <alignment horizontal="right" vertical="top" wrapText="1" readingOrder="1"/>
      <protection locked="0"/>
    </xf>
    <xf numFmtId="0" fontId="3" fillId="0" borderId="0" xfId="0" applyFont="1" applyAlignment="1">
      <alignment vertical="top"/>
    </xf>
    <xf numFmtId="4" fontId="4" fillId="0" borderId="1" xfId="0" applyNumberFormat="1" applyFont="1" applyBorder="1" applyAlignment="1" applyProtection="1">
      <alignment vertical="top" wrapText="1" readingOrder="1"/>
      <protection locked="0"/>
    </xf>
    <xf numFmtId="0" fontId="1" fillId="0" borderId="1" xfId="0" applyFont="1" applyBorder="1" applyAlignment="1">
      <alignment horizontal="center" vertical="center" wrapText="1"/>
    </xf>
    <xf numFmtId="0" fontId="4" fillId="0" borderId="1" xfId="0" applyFont="1" applyBorder="1" applyAlignment="1" applyProtection="1">
      <alignment vertical="top" wrapText="1" readingOrder="1"/>
      <protection locked="0"/>
    </xf>
    <xf numFmtId="0" fontId="7" fillId="0" borderId="0" xfId="0" applyFont="1" applyAlignment="1">
      <alignment vertical="top"/>
    </xf>
    <xf numFmtId="0" fontId="1" fillId="0" borderId="1" xfId="0" applyFont="1" applyBorder="1" applyAlignment="1">
      <alignment vertical="top"/>
    </xf>
    <xf numFmtId="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 fillId="0" borderId="5" xfId="0" applyFont="1" applyBorder="1"/>
    <xf numFmtId="4" fontId="1" fillId="0" borderId="1" xfId="0" applyNumberFormat="1" applyFont="1" applyBorder="1" applyAlignment="1">
      <alignment vertical="top"/>
    </xf>
    <xf numFmtId="0" fontId="1" fillId="0" borderId="8" xfId="0" applyFont="1" applyBorder="1" applyAlignment="1" applyProtection="1">
      <alignment horizontal="left" vertical="top" wrapText="1" readingOrder="1"/>
      <protection locked="0"/>
    </xf>
    <xf numFmtId="0" fontId="1" fillId="0" borderId="10" xfId="0" applyFont="1" applyBorder="1" applyAlignment="1" applyProtection="1">
      <alignment horizontal="left" vertical="top" wrapText="1" readingOrder="1"/>
      <protection locked="0"/>
    </xf>
    <xf numFmtId="0" fontId="1" fillId="0" borderId="12" xfId="0" applyFont="1" applyBorder="1" applyAlignment="1" applyProtection="1">
      <alignment horizontal="left" vertical="top" wrapText="1" readingOrder="1"/>
      <protection locked="0"/>
    </xf>
    <xf numFmtId="0" fontId="1" fillId="0" borderId="14" xfId="0" applyFont="1" applyBorder="1" applyAlignment="1" applyProtection="1">
      <alignment vertical="top" wrapText="1" readingOrder="1"/>
      <protection locked="0"/>
    </xf>
    <xf numFmtId="0" fontId="1" fillId="0" borderId="14" xfId="0" applyFont="1" applyBorder="1" applyAlignment="1" applyProtection="1">
      <alignment horizontal="left" vertical="top" wrapText="1" readingOrder="1"/>
      <protection locked="0"/>
    </xf>
    <xf numFmtId="0" fontId="1" fillId="0" borderId="8" xfId="0" applyFont="1" applyBorder="1" applyAlignment="1" applyProtection="1">
      <alignment vertical="top" wrapText="1" readingOrder="1"/>
      <protection locked="0"/>
    </xf>
    <xf numFmtId="0" fontId="1" fillId="0" borderId="13" xfId="0" applyFont="1" applyBorder="1" applyAlignment="1" applyProtection="1">
      <alignment vertical="top" wrapText="1" readingOrder="1"/>
      <protection locked="0"/>
    </xf>
    <xf numFmtId="0" fontId="1" fillId="0" borderId="15" xfId="0" applyFont="1" applyBorder="1" applyAlignment="1" applyProtection="1">
      <alignment vertical="top" wrapText="1" readingOrder="1"/>
      <protection locked="0"/>
    </xf>
    <xf numFmtId="0" fontId="1" fillId="0" borderId="10" xfId="0" applyFont="1" applyBorder="1" applyAlignment="1" applyProtection="1">
      <alignment vertical="top" wrapText="1" readingOrder="1"/>
      <protection locked="0"/>
    </xf>
    <xf numFmtId="0" fontId="1" fillId="0" borderId="12" xfId="0" applyFont="1" applyBorder="1" applyAlignment="1" applyProtection="1">
      <alignment vertical="top" wrapText="1" readingOrder="1"/>
      <protection locked="0"/>
    </xf>
    <xf numFmtId="164" fontId="1" fillId="0" borderId="14" xfId="0" applyNumberFormat="1" applyFont="1" applyBorder="1" applyAlignment="1" applyProtection="1">
      <alignment horizontal="right" vertical="top" wrapText="1" readingOrder="1"/>
      <protection locked="0"/>
    </xf>
    <xf numFmtId="0" fontId="1" fillId="0" borderId="15" xfId="0" applyFont="1" applyBorder="1" applyAlignment="1" applyProtection="1">
      <alignment horizontal="left" vertical="top" wrapText="1" readingOrder="1"/>
      <protection locked="0"/>
    </xf>
    <xf numFmtId="164" fontId="1" fillId="0" borderId="15" xfId="0" applyNumberFormat="1" applyFont="1" applyBorder="1" applyAlignment="1" applyProtection="1">
      <alignment horizontal="right" vertical="top" wrapText="1" readingOrder="1"/>
      <protection locked="0"/>
    </xf>
    <xf numFmtId="0" fontId="1" fillId="0" borderId="13" xfId="0" applyFont="1" applyBorder="1" applyAlignment="1" applyProtection="1">
      <alignment horizontal="left" vertical="top" wrapText="1" readingOrder="1"/>
      <protection locked="0"/>
    </xf>
    <xf numFmtId="164" fontId="1" fillId="0" borderId="13" xfId="0" applyNumberFormat="1" applyFont="1" applyBorder="1" applyAlignment="1" applyProtection="1">
      <alignment horizontal="right" vertical="top" wrapText="1" readingOrder="1"/>
      <protection locked="0"/>
    </xf>
    <xf numFmtId="0" fontId="1" fillId="0" borderId="14" xfId="0" applyFont="1" applyBorder="1" applyAlignment="1" applyProtection="1">
      <alignment horizontal="center" vertical="top" wrapText="1" readingOrder="1"/>
      <protection locked="0"/>
    </xf>
    <xf numFmtId="0" fontId="1" fillId="0" borderId="14" xfId="0" applyFont="1" applyBorder="1" applyAlignment="1" applyProtection="1">
      <alignment horizontal="right" vertical="top" wrapText="1" readingOrder="1"/>
      <protection locked="0"/>
    </xf>
    <xf numFmtId="4" fontId="4" fillId="0" borderId="14" xfId="0" applyNumberFormat="1" applyFont="1" applyBorder="1" applyAlignment="1" applyProtection="1">
      <alignment vertical="top" wrapText="1" readingOrder="1"/>
      <protection locked="0"/>
    </xf>
    <xf numFmtId="0" fontId="4" fillId="0" borderId="14" xfId="0" applyFont="1" applyBorder="1" applyAlignment="1" applyProtection="1">
      <alignment vertical="top" wrapText="1" readingOrder="1"/>
      <protection locked="0"/>
    </xf>
    <xf numFmtId="0" fontId="1" fillId="0" borderId="15" xfId="0" applyFont="1" applyBorder="1" applyAlignment="1" applyProtection="1">
      <alignment horizontal="center" vertical="top" wrapText="1" readingOrder="1"/>
      <protection locked="0"/>
    </xf>
    <xf numFmtId="0" fontId="1" fillId="0" borderId="15" xfId="0" applyFont="1" applyBorder="1" applyAlignment="1" applyProtection="1">
      <alignment horizontal="right" vertical="top" wrapText="1" readingOrder="1"/>
      <protection locked="0"/>
    </xf>
    <xf numFmtId="0" fontId="1" fillId="0" borderId="15" xfId="0" applyFont="1" applyBorder="1" applyAlignment="1">
      <alignment vertical="top"/>
    </xf>
    <xf numFmtId="0" fontId="1" fillId="0" borderId="13" xfId="0" applyFont="1" applyBorder="1" applyAlignment="1" applyProtection="1">
      <alignment horizontal="center" vertical="top" wrapText="1" readingOrder="1"/>
      <protection locked="0"/>
    </xf>
    <xf numFmtId="0" fontId="1" fillId="0" borderId="13" xfId="0" applyFont="1" applyBorder="1" applyAlignment="1" applyProtection="1">
      <alignment horizontal="right" vertical="top" wrapText="1" readingOrder="1"/>
      <protection locked="0"/>
    </xf>
    <xf numFmtId="0" fontId="1" fillId="0" borderId="13" xfId="0" applyFont="1" applyBorder="1" applyAlignment="1">
      <alignment vertical="top"/>
    </xf>
    <xf numFmtId="0" fontId="1" fillId="0" borderId="2" xfId="0" applyFont="1" applyBorder="1" applyAlignment="1">
      <alignment horizontal="center" vertical="center" wrapText="1" readingOrder="1"/>
    </xf>
    <xf numFmtId="164" fontId="1" fillId="0" borderId="2" xfId="0" applyNumberFormat="1" applyFont="1" applyBorder="1" applyAlignment="1">
      <alignment horizontal="right" vertical="top" wrapText="1" readingOrder="1"/>
    </xf>
    <xf numFmtId="164" fontId="1" fillId="0" borderId="2" xfId="0" applyNumberFormat="1" applyFont="1" applyBorder="1" applyAlignment="1" applyProtection="1">
      <alignment horizontal="right" vertical="top" wrapText="1" readingOrder="1"/>
      <protection locked="0"/>
    </xf>
    <xf numFmtId="164" fontId="1" fillId="0" borderId="6" xfId="0" applyNumberFormat="1" applyFont="1" applyBorder="1" applyAlignment="1" applyProtection="1">
      <alignment horizontal="right" vertical="top" wrapText="1" readingOrder="1"/>
      <protection locked="0"/>
    </xf>
    <xf numFmtId="164" fontId="1" fillId="0" borderId="11" xfId="0" applyNumberFormat="1" applyFont="1" applyBorder="1" applyAlignment="1" applyProtection="1">
      <alignment horizontal="right" vertical="top" wrapText="1" readingOrder="1"/>
      <protection locked="0"/>
    </xf>
    <xf numFmtId="164" fontId="1" fillId="0" borderId="9" xfId="0" applyNumberFormat="1" applyFont="1" applyBorder="1" applyAlignment="1" applyProtection="1">
      <alignment horizontal="right" vertical="top" wrapText="1" readingOrder="1"/>
      <protection locked="0"/>
    </xf>
    <xf numFmtId="4" fontId="5" fillId="0" borderId="4" xfId="0" applyNumberFormat="1" applyFont="1" applyBorder="1" applyAlignment="1">
      <alignment horizontal="center" vertical="center" wrapText="1"/>
    </xf>
    <xf numFmtId="0" fontId="1" fillId="0" borderId="4" xfId="0" applyFont="1" applyBorder="1" applyAlignment="1">
      <alignment horizontal="center" vertical="center" wrapText="1" readingOrder="1"/>
    </xf>
    <xf numFmtId="4" fontId="4" fillId="0" borderId="4" xfId="0" applyNumberFormat="1" applyFont="1" applyBorder="1" applyAlignment="1" applyProtection="1">
      <alignment vertical="top" wrapText="1" readingOrder="1"/>
      <protection locked="0"/>
    </xf>
    <xf numFmtId="4" fontId="1" fillId="0" borderId="4" xfId="0" applyNumberFormat="1" applyFont="1" applyBorder="1" applyAlignment="1">
      <alignment vertical="top"/>
    </xf>
    <xf numFmtId="4" fontId="4" fillId="0" borderId="8" xfId="0" applyNumberFormat="1" applyFont="1" applyBorder="1" applyAlignment="1" applyProtection="1">
      <alignment vertical="top" wrapText="1" readingOrder="1"/>
      <protection locked="0"/>
    </xf>
    <xf numFmtId="0" fontId="1" fillId="0" borderId="12" xfId="0" applyFont="1" applyBorder="1" applyAlignment="1">
      <alignment vertical="top"/>
    </xf>
    <xf numFmtId="0" fontId="1" fillId="0" borderId="10" xfId="0" applyFont="1" applyBorder="1" applyAlignment="1">
      <alignment vertical="top"/>
    </xf>
    <xf numFmtId="0" fontId="1" fillId="0" borderId="19" xfId="0" applyFont="1" applyBorder="1" applyAlignment="1">
      <alignment horizontal="center" vertical="center" wrapText="1" readingOrder="1"/>
    </xf>
    <xf numFmtId="0" fontId="1" fillId="0" borderId="20" xfId="0" applyFont="1" applyBorder="1" applyAlignment="1">
      <alignment horizontal="center" vertical="center"/>
    </xf>
    <xf numFmtId="0" fontId="1" fillId="0" borderId="20" xfId="0" applyFont="1" applyBorder="1" applyAlignment="1">
      <alignment horizontal="center" vertical="center" wrapText="1" readingOrder="1"/>
    </xf>
    <xf numFmtId="0" fontId="1" fillId="0" borderId="19" xfId="0" applyFont="1" applyBorder="1" applyAlignment="1" applyProtection="1">
      <alignment horizontal="left" vertical="top" wrapText="1" readingOrder="1"/>
      <protection locked="0"/>
    </xf>
    <xf numFmtId="0" fontId="1" fillId="0" borderId="20" xfId="0" applyFont="1" applyBorder="1" applyAlignment="1" applyProtection="1">
      <alignment horizontal="left" vertical="top" wrapText="1" readingOrder="1"/>
      <protection locked="0"/>
    </xf>
    <xf numFmtId="0" fontId="1" fillId="0" borderId="21" xfId="0" applyFont="1" applyBorder="1" applyAlignment="1" applyProtection="1">
      <alignment horizontal="left" vertical="top" wrapText="1" readingOrder="1"/>
      <protection locked="0"/>
    </xf>
    <xf numFmtId="0" fontId="1" fillId="0" borderId="22" xfId="0" applyFont="1" applyBorder="1" applyAlignment="1" applyProtection="1">
      <alignment horizontal="left" vertical="top" wrapText="1" readingOrder="1"/>
      <protection locked="0"/>
    </xf>
    <xf numFmtId="0" fontId="1" fillId="0" borderId="23" xfId="0" applyFont="1" applyBorder="1" applyAlignment="1" applyProtection="1">
      <alignment horizontal="left" vertical="top" wrapText="1" readingOrder="1"/>
      <protection locked="0"/>
    </xf>
    <xf numFmtId="0" fontId="1" fillId="0" borderId="24" xfId="0" applyFont="1" applyBorder="1" applyAlignment="1" applyProtection="1">
      <alignment horizontal="left" vertical="top" wrapText="1" readingOrder="1"/>
      <protection locked="0"/>
    </xf>
    <xf numFmtId="0" fontId="0" fillId="2" borderId="22" xfId="0" applyFill="1" applyBorder="1" applyAlignment="1">
      <alignment wrapText="1"/>
    </xf>
    <xf numFmtId="0" fontId="1" fillId="0" borderId="25" xfId="0" applyFont="1" applyBorder="1" applyAlignment="1" applyProtection="1">
      <alignment horizontal="left" vertical="top" wrapText="1" readingOrder="1"/>
      <protection locked="0"/>
    </xf>
    <xf numFmtId="0" fontId="1" fillId="0" borderId="26" xfId="0" applyFont="1" applyBorder="1" applyAlignment="1" applyProtection="1">
      <alignment horizontal="left" vertical="top" wrapText="1" readingOrder="1"/>
      <protection locked="0"/>
    </xf>
    <xf numFmtId="0" fontId="1" fillId="0" borderId="27" xfId="0" applyFont="1" applyBorder="1" applyAlignment="1" applyProtection="1">
      <alignment horizontal="left" vertical="top" wrapText="1" readingOrder="1"/>
      <protection locked="0"/>
    </xf>
    <xf numFmtId="0" fontId="1" fillId="0" borderId="28" xfId="0" applyFont="1" applyBorder="1" applyAlignment="1" applyProtection="1">
      <alignment horizontal="center" vertical="top" wrapText="1" readingOrder="1"/>
      <protection locked="0"/>
    </xf>
    <xf numFmtId="0" fontId="1" fillId="0" borderId="28" xfId="0" applyFont="1" applyBorder="1" applyAlignment="1" applyProtection="1">
      <alignment horizontal="left" vertical="top" wrapText="1" readingOrder="1"/>
      <protection locked="0"/>
    </xf>
    <xf numFmtId="0" fontId="1" fillId="0" borderId="28" xfId="0" applyFont="1" applyBorder="1" applyAlignment="1" applyProtection="1">
      <alignment horizontal="right" vertical="top" wrapText="1" readingOrder="1"/>
      <protection locked="0"/>
    </xf>
    <xf numFmtId="0" fontId="1" fillId="0" borderId="29" xfId="0" applyFont="1" applyBorder="1" applyAlignment="1" applyProtection="1">
      <alignment horizontal="left" vertical="top" wrapText="1" readingOrder="1"/>
      <protection locked="0"/>
    </xf>
    <xf numFmtId="164" fontId="1" fillId="0" borderId="24" xfId="0" applyNumberFormat="1" applyFont="1" applyBorder="1" applyAlignment="1" applyProtection="1">
      <alignment horizontal="right" vertical="top" wrapText="1" readingOrder="1"/>
      <protection locked="0"/>
    </xf>
    <xf numFmtId="0" fontId="2" fillId="0" borderId="0" xfId="0" applyFont="1" applyAlignment="1">
      <alignment horizontal="center"/>
    </xf>
    <xf numFmtId="0" fontId="1" fillId="0" borderId="3" xfId="0" applyFont="1" applyBorder="1" applyAlignment="1">
      <alignment horizontal="left" vertical="top"/>
    </xf>
    <xf numFmtId="0" fontId="1" fillId="0" borderId="4" xfId="0" applyFont="1" applyBorder="1" applyAlignment="1">
      <alignment horizontal="left" vertical="top"/>
    </xf>
    <xf numFmtId="0" fontId="6" fillId="0" borderId="4" xfId="0" applyFont="1" applyBorder="1" applyAlignment="1" applyProtection="1">
      <alignment horizontal="center" vertical="center" wrapText="1" readingOrder="1"/>
      <protection locked="0"/>
    </xf>
    <xf numFmtId="0" fontId="6" fillId="0" borderId="1" xfId="0" applyFont="1" applyBorder="1" applyAlignment="1" applyProtection="1">
      <alignment horizontal="center" vertical="center" wrapText="1" readingOrder="1"/>
      <protection locked="0"/>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 xfId="0" applyFont="1" applyBorder="1" applyAlignment="1">
      <alignment horizontal="center" vertical="center" wrapText="1" readingOrder="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readingOrder="1"/>
    </xf>
    <xf numFmtId="0" fontId="1" fillId="0" borderId="19" xfId="0" applyFont="1" applyBorder="1" applyAlignment="1">
      <alignment horizontal="center" vertical="center" wrapText="1" readingOrder="1"/>
    </xf>
    <xf numFmtId="0" fontId="1" fillId="0" borderId="20" xfId="0" applyFont="1" applyBorder="1" applyAlignment="1">
      <alignment horizontal="center" vertical="center"/>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5" xfId="0" applyFont="1" applyBorder="1" applyAlignment="1">
      <alignment horizontal="center" vertical="top"/>
    </xf>
    <xf numFmtId="0" fontId="1" fillId="0" borderId="12" xfId="0" applyFont="1" applyBorder="1" applyAlignment="1">
      <alignment horizontal="center" vertical="top"/>
    </xf>
    <xf numFmtId="0" fontId="1" fillId="0" borderId="0" xfId="0" applyFont="1" applyBorder="1" applyAlignment="1">
      <alignment horizontal="center" vertical="top"/>
    </xf>
    <xf numFmtId="0" fontId="1" fillId="0" borderId="10" xfId="0" applyFont="1" applyBorder="1" applyAlignment="1">
      <alignment horizontal="center" vertical="top"/>
    </xf>
    <xf numFmtId="0" fontId="1" fillId="0" borderId="31" xfId="0" applyFont="1" applyBorder="1" applyAlignment="1">
      <alignment horizontal="center" vertical="top"/>
    </xf>
    <xf numFmtId="0" fontId="1" fillId="0" borderId="30" xfId="0" applyFont="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23813</xdr:colOff>
      <xdr:row>141</xdr:row>
      <xdr:rowOff>0</xdr:rowOff>
    </xdr:from>
    <xdr:to>
      <xdr:col>7</xdr:col>
      <xdr:colOff>1074667</xdr:colOff>
      <xdr:row>155</xdr:row>
      <xdr:rowOff>95250</xdr:rowOff>
    </xdr:to>
    <xdr:pic>
      <xdr:nvPicPr>
        <xdr:cNvPr id="3" name="Paveikslėlis 2">
          <a:extLst>
            <a:ext uri="{FF2B5EF4-FFF2-40B4-BE49-F238E27FC236}">
              <a16:creationId xmlns:a16="http://schemas.microsoft.com/office/drawing/2014/main" id="{13E91D8F-F622-4D3C-B23A-B4DAC94BF5D7}"/>
            </a:ext>
          </a:extLst>
        </xdr:cNvPr>
        <xdr:cNvPicPr>
          <a:picLocks noChangeAspect="1"/>
        </xdr:cNvPicPr>
      </xdr:nvPicPr>
      <xdr:blipFill>
        <a:blip xmlns:r="http://schemas.openxmlformats.org/officeDocument/2006/relationships" r:embed="rId1"/>
        <a:stretch>
          <a:fillRect/>
        </a:stretch>
      </xdr:blipFill>
      <xdr:spPr>
        <a:xfrm>
          <a:off x="23813" y="231016969"/>
          <a:ext cx="9659073" cy="2428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95CF3-9310-41EE-A5D3-6D55B90A5B45}">
  <sheetPr codeName="Lapas3">
    <pageSetUpPr fitToPage="1"/>
  </sheetPr>
  <dimension ref="A2:Q159"/>
  <sheetViews>
    <sheetView showGridLines="0" tabSelected="1" zoomScale="80" zoomScaleNormal="80" zoomScalePageLayoutView="80" workbookViewId="0"/>
  </sheetViews>
  <sheetFormatPr defaultRowHeight="15.75" x14ac:dyDescent="0.25"/>
  <cols>
    <col min="1" max="1" width="14.5703125" style="1" customWidth="1"/>
    <col min="2" max="2" width="35.28515625" style="1" customWidth="1"/>
    <col min="3" max="3" width="18.42578125" style="1" customWidth="1"/>
    <col min="4" max="4" width="9.85546875" style="1" customWidth="1"/>
    <col min="5" max="5" width="14.140625" style="1" customWidth="1"/>
    <col min="6" max="6" width="19.140625" style="1" customWidth="1"/>
    <col min="7" max="7" width="17.7109375" style="1" customWidth="1"/>
    <col min="8" max="8" width="50.7109375" style="1" customWidth="1"/>
    <col min="9" max="9" width="6.42578125" style="1" customWidth="1"/>
    <col min="10" max="10" width="16.85546875" style="1" customWidth="1"/>
    <col min="11" max="11" width="15" style="1" customWidth="1"/>
    <col min="12" max="12" width="15.140625" style="1" customWidth="1"/>
    <col min="13" max="13" width="13.5703125" style="1" customWidth="1"/>
    <col min="14" max="14" width="50.85546875" style="1" customWidth="1"/>
    <col min="15" max="15" width="15" style="4" customWidth="1"/>
    <col min="16" max="17" width="16" style="4" customWidth="1"/>
    <col min="18" max="16384" width="9.140625" style="4"/>
  </cols>
  <sheetData>
    <row r="2" spans="1:17" x14ac:dyDescent="0.25">
      <c r="M2" s="4"/>
      <c r="N2" s="5" t="s">
        <v>277</v>
      </c>
    </row>
    <row r="3" spans="1:17" x14ac:dyDescent="0.25">
      <c r="M3" s="4"/>
      <c r="N3" s="5" t="s">
        <v>276</v>
      </c>
    </row>
    <row r="4" spans="1:17" x14ac:dyDescent="0.25">
      <c r="A4" s="80" t="s">
        <v>279</v>
      </c>
      <c r="B4" s="80"/>
      <c r="C4" s="80"/>
      <c r="D4" s="80"/>
      <c r="E4" s="80"/>
      <c r="F4" s="80"/>
      <c r="G4" s="80"/>
      <c r="H4" s="80"/>
      <c r="I4" s="80"/>
      <c r="J4" s="80"/>
      <c r="K4" s="80"/>
      <c r="L4" s="80"/>
      <c r="M4" s="80"/>
      <c r="N4" s="80"/>
      <c r="O4" s="80"/>
      <c r="P4" s="80"/>
      <c r="Q4" s="80"/>
    </row>
    <row r="5" spans="1:17" x14ac:dyDescent="0.25">
      <c r="A5" s="80" t="s">
        <v>278</v>
      </c>
      <c r="B5" s="80"/>
      <c r="C5" s="80"/>
      <c r="D5" s="80"/>
      <c r="E5" s="80"/>
      <c r="F5" s="80"/>
      <c r="G5" s="80"/>
      <c r="H5" s="80"/>
      <c r="I5" s="80"/>
      <c r="J5" s="80"/>
      <c r="K5" s="80"/>
      <c r="L5" s="80"/>
      <c r="M5" s="80"/>
      <c r="N5" s="80"/>
      <c r="O5" s="80"/>
      <c r="P5" s="80"/>
      <c r="Q5" s="80"/>
    </row>
    <row r="6" spans="1:17" x14ac:dyDescent="0.25">
      <c r="A6" s="80" t="s">
        <v>280</v>
      </c>
      <c r="B6" s="80"/>
      <c r="C6" s="80"/>
      <c r="D6" s="80"/>
      <c r="E6" s="80"/>
      <c r="F6" s="80"/>
      <c r="G6" s="80"/>
      <c r="H6" s="80"/>
      <c r="I6" s="80"/>
      <c r="J6" s="80"/>
      <c r="K6" s="80"/>
      <c r="L6" s="80"/>
      <c r="M6" s="80"/>
      <c r="N6" s="80"/>
      <c r="O6" s="80"/>
      <c r="P6" s="80"/>
      <c r="Q6" s="80"/>
    </row>
    <row r="7" spans="1:17" s="8" customFormat="1" ht="16.5" thickBot="1" x14ac:dyDescent="0.3">
      <c r="A7" s="6"/>
      <c r="B7" s="7"/>
      <c r="C7" s="7"/>
      <c r="D7" s="7"/>
      <c r="E7" s="7"/>
      <c r="F7" s="7"/>
      <c r="G7" s="7"/>
      <c r="H7" s="7"/>
      <c r="I7" s="7"/>
      <c r="J7" s="7"/>
      <c r="K7" s="7"/>
      <c r="L7" s="7"/>
      <c r="M7" s="7"/>
      <c r="N7" s="7"/>
    </row>
    <row r="8" spans="1:17" s="1" customFormat="1" x14ac:dyDescent="0.25">
      <c r="A8" s="88" t="s">
        <v>281</v>
      </c>
      <c r="B8" s="88" t="s">
        <v>282</v>
      </c>
      <c r="C8" s="88" t="s">
        <v>283</v>
      </c>
      <c r="D8" s="88" t="s">
        <v>0</v>
      </c>
      <c r="E8" s="88" t="s">
        <v>325</v>
      </c>
      <c r="F8" s="88" t="s">
        <v>324</v>
      </c>
      <c r="G8" s="91" t="s">
        <v>326</v>
      </c>
      <c r="H8" s="85" t="s">
        <v>284</v>
      </c>
      <c r="I8" s="86"/>
      <c r="J8" s="86"/>
      <c r="K8" s="86"/>
      <c r="L8" s="86"/>
      <c r="M8" s="86"/>
      <c r="N8" s="87"/>
      <c r="O8" s="83" t="s">
        <v>292</v>
      </c>
      <c r="P8" s="84"/>
      <c r="Q8" s="84"/>
    </row>
    <row r="9" spans="1:17" s="1" customFormat="1" ht="15.75" customHeight="1" x14ac:dyDescent="0.25">
      <c r="A9" s="88"/>
      <c r="B9" s="88"/>
      <c r="C9" s="88"/>
      <c r="D9" s="88"/>
      <c r="E9" s="88"/>
      <c r="F9" s="88"/>
      <c r="G9" s="91"/>
      <c r="H9" s="92" t="s">
        <v>285</v>
      </c>
      <c r="I9" s="88" t="s">
        <v>2</v>
      </c>
      <c r="J9" s="89" t="s">
        <v>286</v>
      </c>
      <c r="K9" s="89"/>
      <c r="L9" s="89"/>
      <c r="M9" s="89"/>
      <c r="N9" s="93"/>
      <c r="O9" s="83"/>
      <c r="P9" s="84"/>
      <c r="Q9" s="84"/>
    </row>
    <row r="10" spans="1:17" s="1" customFormat="1" ht="31.5" customHeight="1" x14ac:dyDescent="0.25">
      <c r="A10" s="88"/>
      <c r="B10" s="88"/>
      <c r="C10" s="88"/>
      <c r="D10" s="88"/>
      <c r="E10" s="89" t="s">
        <v>291</v>
      </c>
      <c r="F10" s="89"/>
      <c r="G10" s="90"/>
      <c r="H10" s="92"/>
      <c r="I10" s="88"/>
      <c r="J10" s="9" t="s">
        <v>1</v>
      </c>
      <c r="K10" s="16" t="s">
        <v>287</v>
      </c>
      <c r="L10" s="16" t="s">
        <v>288</v>
      </c>
      <c r="M10" s="16" t="s">
        <v>289</v>
      </c>
      <c r="N10" s="63" t="s">
        <v>290</v>
      </c>
      <c r="O10" s="55" t="s">
        <v>287</v>
      </c>
      <c r="P10" s="20" t="s">
        <v>288</v>
      </c>
      <c r="Q10" s="21" t="s">
        <v>289</v>
      </c>
    </row>
    <row r="11" spans="1:17" s="1" customFormat="1" x14ac:dyDescent="0.25">
      <c r="A11" s="9">
        <v>1</v>
      </c>
      <c r="B11" s="9">
        <v>2</v>
      </c>
      <c r="C11" s="9">
        <v>3</v>
      </c>
      <c r="D11" s="9">
        <v>4</v>
      </c>
      <c r="E11" s="9">
        <v>5</v>
      </c>
      <c r="F11" s="9">
        <v>6</v>
      </c>
      <c r="G11" s="49">
        <v>7</v>
      </c>
      <c r="H11" s="62">
        <v>8</v>
      </c>
      <c r="I11" s="9">
        <v>9</v>
      </c>
      <c r="J11" s="9">
        <v>10</v>
      </c>
      <c r="K11" s="9">
        <v>11</v>
      </c>
      <c r="L11" s="9">
        <v>12</v>
      </c>
      <c r="M11" s="9">
        <v>13</v>
      </c>
      <c r="N11" s="64">
        <v>14</v>
      </c>
      <c r="O11" s="56">
        <v>15</v>
      </c>
      <c r="P11" s="9">
        <v>16</v>
      </c>
      <c r="Q11" s="9">
        <v>17</v>
      </c>
    </row>
    <row r="12" spans="1:17" s="1" customFormat="1" ht="83.25" customHeight="1" x14ac:dyDescent="0.25">
      <c r="A12" s="27" t="s">
        <v>3</v>
      </c>
      <c r="B12" s="29" t="s">
        <v>4</v>
      </c>
      <c r="C12" s="24" t="s">
        <v>5</v>
      </c>
      <c r="D12" s="10" t="s">
        <v>327</v>
      </c>
      <c r="E12" s="3">
        <f>SUM(E13:E15)</f>
        <v>150</v>
      </c>
      <c r="F12" s="3">
        <f>SUM(F13:F15)</f>
        <v>165.3</v>
      </c>
      <c r="G12" s="50">
        <f>SUM(G13:G15)+0.1</f>
        <v>67.399999999999991</v>
      </c>
      <c r="H12" s="65" t="s">
        <v>6</v>
      </c>
      <c r="I12" s="11" t="s">
        <v>8</v>
      </c>
      <c r="J12" s="10" t="s">
        <v>7</v>
      </c>
      <c r="K12" s="12" t="s">
        <v>9</v>
      </c>
      <c r="L12" s="12" t="s">
        <v>10</v>
      </c>
      <c r="M12" s="10" t="s">
        <v>11</v>
      </c>
      <c r="N12" s="66"/>
      <c r="O12" s="57">
        <v>140</v>
      </c>
      <c r="P12" s="15">
        <v>154</v>
      </c>
      <c r="Q12" s="17" t="s">
        <v>11</v>
      </c>
    </row>
    <row r="13" spans="1:17" s="1" customFormat="1" ht="126" customHeight="1" x14ac:dyDescent="0.25">
      <c r="A13" s="30"/>
      <c r="B13" s="32"/>
      <c r="C13" s="25"/>
      <c r="D13" s="10" t="s">
        <v>12</v>
      </c>
      <c r="E13" s="13">
        <v>150</v>
      </c>
      <c r="F13" s="13">
        <v>150</v>
      </c>
      <c r="G13" s="51">
        <v>62.9</v>
      </c>
      <c r="H13" s="65" t="s">
        <v>13</v>
      </c>
      <c r="I13" s="11" t="s">
        <v>8</v>
      </c>
      <c r="J13" s="10" t="s">
        <v>14</v>
      </c>
      <c r="K13" s="12" t="s">
        <v>15</v>
      </c>
      <c r="L13" s="12" t="s">
        <v>16</v>
      </c>
      <c r="M13" s="10" t="s">
        <v>11</v>
      </c>
      <c r="N13" s="66"/>
      <c r="O13" s="57">
        <v>160</v>
      </c>
      <c r="P13" s="15">
        <v>116</v>
      </c>
      <c r="Q13" s="17" t="s">
        <v>21</v>
      </c>
    </row>
    <row r="14" spans="1:17" s="1" customFormat="1" ht="31.5" x14ac:dyDescent="0.25">
      <c r="A14" s="30"/>
      <c r="B14" s="32"/>
      <c r="C14" s="25"/>
      <c r="D14" s="28" t="s">
        <v>17</v>
      </c>
      <c r="E14" s="34">
        <v>0</v>
      </c>
      <c r="F14" s="34">
        <v>15.3</v>
      </c>
      <c r="G14" s="52">
        <v>4.4000000000000004</v>
      </c>
      <c r="H14" s="65" t="s">
        <v>18</v>
      </c>
      <c r="I14" s="11" t="s">
        <v>8</v>
      </c>
      <c r="J14" s="10" t="s">
        <v>14</v>
      </c>
      <c r="K14" s="12" t="s">
        <v>19</v>
      </c>
      <c r="L14" s="12" t="s">
        <v>20</v>
      </c>
      <c r="M14" s="10" t="s">
        <v>21</v>
      </c>
      <c r="N14" s="66" t="s">
        <v>295</v>
      </c>
      <c r="O14" s="57">
        <v>20</v>
      </c>
      <c r="P14" s="15">
        <v>27</v>
      </c>
      <c r="Q14" s="17" t="s">
        <v>21</v>
      </c>
    </row>
    <row r="15" spans="1:17" s="1" customFormat="1" ht="31.5" x14ac:dyDescent="0.25">
      <c r="A15" s="31"/>
      <c r="B15" s="33"/>
      <c r="C15" s="26"/>
      <c r="D15" s="35"/>
      <c r="E15" s="36"/>
      <c r="F15" s="36"/>
      <c r="G15" s="53"/>
      <c r="H15" s="65" t="s">
        <v>22</v>
      </c>
      <c r="I15" s="11" t="s">
        <v>8</v>
      </c>
      <c r="J15" s="10" t="s">
        <v>14</v>
      </c>
      <c r="K15" s="12" t="s">
        <v>23</v>
      </c>
      <c r="L15" s="12" t="s">
        <v>24</v>
      </c>
      <c r="M15" s="10" t="s">
        <v>21</v>
      </c>
      <c r="N15" s="66" t="s">
        <v>296</v>
      </c>
      <c r="O15" s="57">
        <v>28</v>
      </c>
      <c r="P15" s="15">
        <v>22</v>
      </c>
      <c r="Q15" s="17" t="s">
        <v>21</v>
      </c>
    </row>
    <row r="16" spans="1:17" s="1" customFormat="1" ht="110.25" x14ac:dyDescent="0.25">
      <c r="A16" s="27" t="s">
        <v>25</v>
      </c>
      <c r="B16" s="27" t="s">
        <v>26</v>
      </c>
      <c r="C16" s="28" t="s">
        <v>27</v>
      </c>
      <c r="D16" s="10" t="s">
        <v>327</v>
      </c>
      <c r="E16" s="3">
        <f t="shared" ref="E16:G16" si="0">SUM(E17:E19)</f>
        <v>1176</v>
      </c>
      <c r="F16" s="3">
        <f t="shared" si="0"/>
        <v>1206</v>
      </c>
      <c r="G16" s="50">
        <f t="shared" si="0"/>
        <v>1206</v>
      </c>
      <c r="H16" s="65" t="s">
        <v>28</v>
      </c>
      <c r="I16" s="11" t="s">
        <v>8</v>
      </c>
      <c r="J16" s="10" t="s">
        <v>7</v>
      </c>
      <c r="K16" s="12" t="s">
        <v>29</v>
      </c>
      <c r="L16" s="12" t="s">
        <v>30</v>
      </c>
      <c r="M16" s="10" t="s">
        <v>11</v>
      </c>
      <c r="N16" s="66" t="s">
        <v>297</v>
      </c>
      <c r="O16" s="57">
        <v>4200000</v>
      </c>
      <c r="P16" s="15">
        <v>7809389</v>
      </c>
      <c r="Q16" s="17" t="s">
        <v>11</v>
      </c>
    </row>
    <row r="17" spans="1:17" s="1" customFormat="1" ht="47.25" customHeight="1" x14ac:dyDescent="0.25">
      <c r="A17" s="30"/>
      <c r="B17" s="30"/>
      <c r="C17" s="37"/>
      <c r="D17" s="10" t="s">
        <v>12</v>
      </c>
      <c r="E17" s="13">
        <v>657.7</v>
      </c>
      <c r="F17" s="13">
        <v>687.7</v>
      </c>
      <c r="G17" s="51">
        <v>687.7</v>
      </c>
      <c r="H17" s="65" t="s">
        <v>31</v>
      </c>
      <c r="I17" s="11" t="s">
        <v>8</v>
      </c>
      <c r="J17" s="10" t="s">
        <v>7</v>
      </c>
      <c r="K17" s="12" t="s">
        <v>32</v>
      </c>
      <c r="L17" s="12" t="s">
        <v>33</v>
      </c>
      <c r="M17" s="10" t="s">
        <v>11</v>
      </c>
      <c r="N17" s="66" t="s">
        <v>298</v>
      </c>
      <c r="O17" s="57">
        <v>5</v>
      </c>
      <c r="P17" s="15">
        <v>5</v>
      </c>
      <c r="Q17" s="17" t="s">
        <v>11</v>
      </c>
    </row>
    <row r="18" spans="1:17" s="1" customFormat="1" ht="63" x14ac:dyDescent="0.25">
      <c r="A18" s="30"/>
      <c r="B18" s="30"/>
      <c r="C18" s="37"/>
      <c r="D18" s="28" t="s">
        <v>34</v>
      </c>
      <c r="E18" s="34">
        <v>518.29999999999995</v>
      </c>
      <c r="F18" s="34">
        <v>518.29999999999995</v>
      </c>
      <c r="G18" s="52">
        <v>518.29999999999995</v>
      </c>
      <c r="H18" s="65" t="s">
        <v>35</v>
      </c>
      <c r="I18" s="11" t="s">
        <v>8</v>
      </c>
      <c r="J18" s="10" t="s">
        <v>7</v>
      </c>
      <c r="K18" s="12" t="s">
        <v>36</v>
      </c>
      <c r="L18" s="12" t="s">
        <v>37</v>
      </c>
      <c r="M18" s="10" t="s">
        <v>11</v>
      </c>
      <c r="N18" s="66" t="s">
        <v>299</v>
      </c>
      <c r="O18" s="57">
        <v>10</v>
      </c>
      <c r="P18" s="15">
        <v>11</v>
      </c>
      <c r="Q18" s="17" t="s">
        <v>11</v>
      </c>
    </row>
    <row r="19" spans="1:17" s="1" customFormat="1" ht="31.5" x14ac:dyDescent="0.25">
      <c r="A19" s="31"/>
      <c r="B19" s="31"/>
      <c r="C19" s="35"/>
      <c r="D19" s="35"/>
      <c r="E19" s="36"/>
      <c r="F19" s="36"/>
      <c r="G19" s="53"/>
      <c r="H19" s="65" t="s">
        <v>38</v>
      </c>
      <c r="I19" s="11" t="s">
        <v>8</v>
      </c>
      <c r="J19" s="10" t="s">
        <v>7</v>
      </c>
      <c r="K19" s="12" t="s">
        <v>39</v>
      </c>
      <c r="L19" s="12" t="s">
        <v>40</v>
      </c>
      <c r="M19" s="10" t="s">
        <v>11</v>
      </c>
      <c r="N19" s="66"/>
      <c r="O19" s="57">
        <v>55</v>
      </c>
      <c r="P19" s="15">
        <v>70</v>
      </c>
      <c r="Q19" s="17" t="s">
        <v>11</v>
      </c>
    </row>
    <row r="20" spans="1:17" s="1" customFormat="1" ht="47.25" x14ac:dyDescent="0.25">
      <c r="A20" s="27" t="s">
        <v>41</v>
      </c>
      <c r="B20" s="27" t="s">
        <v>42</v>
      </c>
      <c r="C20" s="28" t="s">
        <v>43</v>
      </c>
      <c r="D20" s="10" t="s">
        <v>327</v>
      </c>
      <c r="E20" s="3">
        <f t="shared" ref="E20:G20" si="1">SUM(E21:E21)</f>
        <v>7.8</v>
      </c>
      <c r="F20" s="3">
        <f t="shared" si="1"/>
        <v>7.8</v>
      </c>
      <c r="G20" s="50">
        <f t="shared" si="1"/>
        <v>6.5</v>
      </c>
      <c r="H20" s="65" t="s">
        <v>44</v>
      </c>
      <c r="I20" s="11" t="s">
        <v>8</v>
      </c>
      <c r="J20" s="10" t="s">
        <v>7</v>
      </c>
      <c r="K20" s="12" t="s">
        <v>45</v>
      </c>
      <c r="L20" s="12" t="s">
        <v>33</v>
      </c>
      <c r="M20" s="10" t="s">
        <v>11</v>
      </c>
      <c r="N20" s="66"/>
      <c r="O20" s="57">
        <v>4</v>
      </c>
      <c r="P20" s="15">
        <v>6</v>
      </c>
      <c r="Q20" s="17" t="s">
        <v>11</v>
      </c>
    </row>
    <row r="21" spans="1:17" s="1" customFormat="1" ht="31.5" x14ac:dyDescent="0.25">
      <c r="A21" s="31"/>
      <c r="B21" s="31"/>
      <c r="C21" s="35"/>
      <c r="D21" s="35" t="s">
        <v>12</v>
      </c>
      <c r="E21" s="36">
        <v>7.8</v>
      </c>
      <c r="F21" s="36">
        <v>7.8</v>
      </c>
      <c r="G21" s="53">
        <v>6.5</v>
      </c>
      <c r="H21" s="65" t="s">
        <v>46</v>
      </c>
      <c r="I21" s="11" t="s">
        <v>8</v>
      </c>
      <c r="J21" s="10" t="s">
        <v>7</v>
      </c>
      <c r="K21" s="12" t="s">
        <v>23</v>
      </c>
      <c r="L21" s="12" t="s">
        <v>19</v>
      </c>
      <c r="M21" s="10" t="s">
        <v>11</v>
      </c>
      <c r="N21" s="66"/>
      <c r="O21" s="57">
        <v>52</v>
      </c>
      <c r="P21" s="15">
        <v>29</v>
      </c>
      <c r="Q21" s="17" t="s">
        <v>21</v>
      </c>
    </row>
    <row r="22" spans="1:17" s="1" customFormat="1" ht="81" customHeight="1" x14ac:dyDescent="0.25">
      <c r="A22" s="27" t="s">
        <v>47</v>
      </c>
      <c r="B22" s="27" t="s">
        <v>48</v>
      </c>
      <c r="C22" s="28" t="s">
        <v>27</v>
      </c>
      <c r="D22" s="10" t="s">
        <v>327</v>
      </c>
      <c r="E22" s="3">
        <f t="shared" ref="E22:G22" si="2">SUM(E23:E24)</f>
        <v>30</v>
      </c>
      <c r="F22" s="3">
        <f t="shared" si="2"/>
        <v>275.8</v>
      </c>
      <c r="G22" s="50">
        <f t="shared" si="2"/>
        <v>125.60000000000001</v>
      </c>
      <c r="H22" s="65" t="s">
        <v>49</v>
      </c>
      <c r="I22" s="11" t="s">
        <v>50</v>
      </c>
      <c r="J22" s="10" t="s">
        <v>7</v>
      </c>
      <c r="K22" s="12" t="s">
        <v>51</v>
      </c>
      <c r="L22" s="12" t="s">
        <v>52</v>
      </c>
      <c r="M22" s="10" t="s">
        <v>53</v>
      </c>
      <c r="N22" s="66" t="s">
        <v>300</v>
      </c>
      <c r="O22" s="57">
        <v>30</v>
      </c>
      <c r="P22" s="15">
        <v>0</v>
      </c>
      <c r="Q22" s="17" t="s">
        <v>53</v>
      </c>
    </row>
    <row r="23" spans="1:17" s="1" customFormat="1" ht="15.75" customHeight="1" x14ac:dyDescent="0.25">
      <c r="A23" s="30"/>
      <c r="B23" s="30"/>
      <c r="C23" s="37"/>
      <c r="D23" s="10" t="s">
        <v>54</v>
      </c>
      <c r="E23" s="13">
        <v>0</v>
      </c>
      <c r="F23" s="13">
        <v>122.9</v>
      </c>
      <c r="G23" s="51">
        <v>122.9</v>
      </c>
      <c r="H23" s="65" t="s">
        <v>55</v>
      </c>
      <c r="I23" s="11" t="s">
        <v>8</v>
      </c>
      <c r="J23" s="10" t="s">
        <v>7</v>
      </c>
      <c r="K23" s="12" t="s">
        <v>56</v>
      </c>
      <c r="L23" s="12" t="s">
        <v>56</v>
      </c>
      <c r="M23" s="10" t="s">
        <v>11</v>
      </c>
      <c r="N23" s="66"/>
      <c r="O23" s="57">
        <v>1</v>
      </c>
      <c r="P23" s="15">
        <v>0</v>
      </c>
      <c r="Q23" s="17" t="s">
        <v>53</v>
      </c>
    </row>
    <row r="24" spans="1:17" s="1" customFormat="1" ht="51" customHeight="1" x14ac:dyDescent="0.25">
      <c r="A24" s="31"/>
      <c r="B24" s="31"/>
      <c r="C24" s="35"/>
      <c r="D24" s="10" t="s">
        <v>12</v>
      </c>
      <c r="E24" s="13">
        <v>30</v>
      </c>
      <c r="F24" s="13">
        <v>152.9</v>
      </c>
      <c r="G24" s="51">
        <v>2.7</v>
      </c>
      <c r="H24" s="65" t="s">
        <v>57</v>
      </c>
      <c r="I24" s="11" t="s">
        <v>58</v>
      </c>
      <c r="J24" s="10" t="s">
        <v>14</v>
      </c>
      <c r="K24" s="12" t="s">
        <v>59</v>
      </c>
      <c r="L24" s="12" t="s">
        <v>59</v>
      </c>
      <c r="M24" s="10" t="s">
        <v>11</v>
      </c>
      <c r="N24" s="66" t="s">
        <v>301</v>
      </c>
      <c r="O24" s="81" t="s">
        <v>294</v>
      </c>
      <c r="P24" s="81"/>
      <c r="Q24" s="82"/>
    </row>
    <row r="25" spans="1:17" s="1" customFormat="1" ht="31.5" x14ac:dyDescent="0.25">
      <c r="A25" s="27" t="s">
        <v>61</v>
      </c>
      <c r="B25" s="27" t="s">
        <v>62</v>
      </c>
      <c r="C25" s="28" t="s">
        <v>63</v>
      </c>
      <c r="D25" s="10" t="s">
        <v>327</v>
      </c>
      <c r="E25" s="3">
        <f t="shared" ref="E25:G25" si="3">SUM(E26:E26)</f>
        <v>2189.9</v>
      </c>
      <c r="F25" s="3">
        <f t="shared" si="3"/>
        <v>2189.9</v>
      </c>
      <c r="G25" s="50">
        <f t="shared" si="3"/>
        <v>129.6</v>
      </c>
      <c r="H25" s="67" t="s">
        <v>49</v>
      </c>
      <c r="I25" s="39" t="s">
        <v>50</v>
      </c>
      <c r="J25" s="28" t="s">
        <v>7</v>
      </c>
      <c r="K25" s="40" t="s">
        <v>64</v>
      </c>
      <c r="L25" s="40" t="s">
        <v>64</v>
      </c>
      <c r="M25" s="28" t="s">
        <v>11</v>
      </c>
      <c r="N25" s="68" t="s">
        <v>302</v>
      </c>
      <c r="O25" s="59">
        <v>40</v>
      </c>
      <c r="P25" s="41">
        <v>15</v>
      </c>
      <c r="Q25" s="42" t="s">
        <v>21</v>
      </c>
    </row>
    <row r="26" spans="1:17" s="1" customFormat="1" ht="15.75" customHeight="1" x14ac:dyDescent="0.25">
      <c r="A26" s="31"/>
      <c r="B26" s="31"/>
      <c r="C26" s="35"/>
      <c r="D26" s="10" t="s">
        <v>12</v>
      </c>
      <c r="E26" s="13">
        <v>2189.9</v>
      </c>
      <c r="F26" s="13">
        <v>2189.9</v>
      </c>
      <c r="G26" s="51">
        <v>129.6</v>
      </c>
      <c r="H26" s="69"/>
      <c r="I26" s="43"/>
      <c r="J26" s="35"/>
      <c r="K26" s="44"/>
      <c r="L26" s="44"/>
      <c r="M26" s="35"/>
      <c r="N26" s="70"/>
      <c r="O26" s="60"/>
      <c r="P26" s="45"/>
      <c r="Q26" s="45"/>
    </row>
    <row r="27" spans="1:17" s="1" customFormat="1" ht="47.25" x14ac:dyDescent="0.25">
      <c r="A27" s="27" t="s">
        <v>65</v>
      </c>
      <c r="B27" s="27" t="s">
        <v>66</v>
      </c>
      <c r="C27" s="28" t="s">
        <v>67</v>
      </c>
      <c r="D27" s="10" t="s">
        <v>327</v>
      </c>
      <c r="E27" s="3">
        <f>SUM(E28:E32)</f>
        <v>1885.5</v>
      </c>
      <c r="F27" s="3">
        <f>SUM(F28:F32)-0.1</f>
        <v>2026.2</v>
      </c>
      <c r="G27" s="50">
        <f>SUM(G28:G32)</f>
        <v>1962.6000000000001</v>
      </c>
      <c r="H27" s="65" t="s">
        <v>68</v>
      </c>
      <c r="I27" s="11" t="s">
        <v>69</v>
      </c>
      <c r="J27" s="10" t="s">
        <v>7</v>
      </c>
      <c r="K27" s="12" t="s">
        <v>70</v>
      </c>
      <c r="L27" s="12" t="s">
        <v>71</v>
      </c>
      <c r="M27" s="10" t="s">
        <v>11</v>
      </c>
      <c r="N27" s="66"/>
      <c r="O27" s="58">
        <v>165000</v>
      </c>
      <c r="P27" s="23">
        <v>231609.77</v>
      </c>
      <c r="Q27" s="19" t="s">
        <v>11</v>
      </c>
    </row>
    <row r="28" spans="1:17" s="1" customFormat="1" x14ac:dyDescent="0.25">
      <c r="A28" s="30"/>
      <c r="B28" s="30"/>
      <c r="C28" s="37"/>
      <c r="D28" s="10" t="s">
        <v>34</v>
      </c>
      <c r="E28" s="13">
        <v>129.80000000000001</v>
      </c>
      <c r="F28" s="13">
        <v>130</v>
      </c>
      <c r="G28" s="51">
        <v>126.4</v>
      </c>
      <c r="H28" s="65" t="s">
        <v>72</v>
      </c>
      <c r="I28" s="11" t="s">
        <v>73</v>
      </c>
      <c r="J28" s="10" t="s">
        <v>7</v>
      </c>
      <c r="K28" s="12" t="s">
        <v>74</v>
      </c>
      <c r="L28" s="12" t="s">
        <v>75</v>
      </c>
      <c r="M28" s="10" t="s">
        <v>11</v>
      </c>
      <c r="N28" s="66"/>
      <c r="O28" s="57">
        <v>91000</v>
      </c>
      <c r="P28" s="15">
        <v>94320</v>
      </c>
      <c r="Q28" s="17" t="s">
        <v>11</v>
      </c>
    </row>
    <row r="29" spans="1:17" s="1" customFormat="1" x14ac:dyDescent="0.25">
      <c r="A29" s="30"/>
      <c r="B29" s="30"/>
      <c r="C29" s="37"/>
      <c r="D29" s="10" t="s">
        <v>60</v>
      </c>
      <c r="E29" s="13">
        <v>0</v>
      </c>
      <c r="F29" s="13">
        <v>39.6</v>
      </c>
      <c r="G29" s="51">
        <v>0</v>
      </c>
      <c r="H29" s="65" t="s">
        <v>76</v>
      </c>
      <c r="I29" s="11" t="s">
        <v>8</v>
      </c>
      <c r="J29" s="10" t="s">
        <v>7</v>
      </c>
      <c r="K29" s="12" t="s">
        <v>77</v>
      </c>
      <c r="L29" s="12" t="s">
        <v>78</v>
      </c>
      <c r="M29" s="10" t="s">
        <v>11</v>
      </c>
      <c r="N29" s="66"/>
      <c r="O29" s="57">
        <v>87</v>
      </c>
      <c r="P29" s="15">
        <v>123</v>
      </c>
      <c r="Q29" s="17" t="s">
        <v>11</v>
      </c>
    </row>
    <row r="30" spans="1:17" s="1" customFormat="1" x14ac:dyDescent="0.25">
      <c r="A30" s="30"/>
      <c r="B30" s="30"/>
      <c r="C30" s="37"/>
      <c r="D30" s="10" t="s">
        <v>12</v>
      </c>
      <c r="E30" s="13">
        <v>1528.2</v>
      </c>
      <c r="F30" s="13">
        <v>1634.2</v>
      </c>
      <c r="G30" s="51">
        <v>1622.9</v>
      </c>
      <c r="H30" s="65" t="s">
        <v>79</v>
      </c>
      <c r="I30" s="11" t="s">
        <v>8</v>
      </c>
      <c r="J30" s="10" t="s">
        <v>7</v>
      </c>
      <c r="K30" s="12" t="s">
        <v>80</v>
      </c>
      <c r="L30" s="12" t="s">
        <v>80</v>
      </c>
      <c r="M30" s="10" t="s">
        <v>11</v>
      </c>
      <c r="N30" s="66"/>
      <c r="O30" s="57">
        <v>29</v>
      </c>
      <c r="P30" s="15">
        <v>29</v>
      </c>
      <c r="Q30" s="17" t="s">
        <v>11</v>
      </c>
    </row>
    <row r="31" spans="1:17" s="1" customFormat="1" ht="31.5" x14ac:dyDescent="0.25">
      <c r="A31" s="30"/>
      <c r="B31" s="30"/>
      <c r="C31" s="37"/>
      <c r="D31" s="28" t="s">
        <v>81</v>
      </c>
      <c r="E31" s="34">
        <v>227.5</v>
      </c>
      <c r="F31" s="34">
        <v>222.5</v>
      </c>
      <c r="G31" s="52">
        <v>213.3</v>
      </c>
      <c r="H31" s="65" t="s">
        <v>82</v>
      </c>
      <c r="I31" s="11" t="s">
        <v>50</v>
      </c>
      <c r="J31" s="10" t="s">
        <v>7</v>
      </c>
      <c r="K31" s="12" t="s">
        <v>39</v>
      </c>
      <c r="L31" s="12" t="s">
        <v>83</v>
      </c>
      <c r="M31" s="10" t="s">
        <v>11</v>
      </c>
      <c r="N31" s="66"/>
      <c r="O31" s="81" t="s">
        <v>294</v>
      </c>
      <c r="P31" s="81"/>
      <c r="Q31" s="82"/>
    </row>
    <row r="32" spans="1:17" s="1" customFormat="1" ht="63" x14ac:dyDescent="0.25">
      <c r="A32" s="31"/>
      <c r="B32" s="31"/>
      <c r="C32" s="35"/>
      <c r="D32" s="35"/>
      <c r="E32" s="36"/>
      <c r="F32" s="36"/>
      <c r="G32" s="53"/>
      <c r="H32" s="65" t="s">
        <v>84</v>
      </c>
      <c r="I32" s="11" t="s">
        <v>50</v>
      </c>
      <c r="J32" s="10" t="s">
        <v>7</v>
      </c>
      <c r="K32" s="12" t="s">
        <v>56</v>
      </c>
      <c r="L32" s="12" t="s">
        <v>85</v>
      </c>
      <c r="M32" s="10" t="s">
        <v>11</v>
      </c>
      <c r="N32" s="66" t="s">
        <v>303</v>
      </c>
      <c r="O32" s="81" t="s">
        <v>294</v>
      </c>
      <c r="P32" s="81"/>
      <c r="Q32" s="82"/>
    </row>
    <row r="33" spans="1:17" s="1" customFormat="1" ht="31.5" x14ac:dyDescent="0.25">
      <c r="A33" s="27" t="s">
        <v>86</v>
      </c>
      <c r="B33" s="27" t="s">
        <v>87</v>
      </c>
      <c r="C33" s="28" t="s">
        <v>67</v>
      </c>
      <c r="D33" s="10" t="s">
        <v>327</v>
      </c>
      <c r="E33" s="3">
        <f>SUM(E34:E41)</f>
        <v>636.4</v>
      </c>
      <c r="F33" s="3">
        <f>SUM(F34:F41)-0.1</f>
        <v>739</v>
      </c>
      <c r="G33" s="50">
        <f>SUM(G34:G41)-0.1</f>
        <v>643.1</v>
      </c>
      <c r="H33" s="65" t="s">
        <v>88</v>
      </c>
      <c r="I33" s="11" t="s">
        <v>50</v>
      </c>
      <c r="J33" s="10" t="s">
        <v>89</v>
      </c>
      <c r="K33" s="12" t="s">
        <v>80</v>
      </c>
      <c r="L33" s="12" t="s">
        <v>90</v>
      </c>
      <c r="M33" s="10" t="s">
        <v>11</v>
      </c>
      <c r="N33" s="66"/>
      <c r="O33" s="57">
        <v>16</v>
      </c>
      <c r="P33" s="15">
        <v>8.33</v>
      </c>
      <c r="Q33" s="17" t="s">
        <v>11</v>
      </c>
    </row>
    <row r="34" spans="1:17" s="1" customFormat="1" ht="31.5" x14ac:dyDescent="0.25">
      <c r="A34" s="30"/>
      <c r="B34" s="30"/>
      <c r="C34" s="37"/>
      <c r="D34" s="10" t="s">
        <v>12</v>
      </c>
      <c r="E34" s="13">
        <v>623.5</v>
      </c>
      <c r="F34" s="13">
        <v>636</v>
      </c>
      <c r="G34" s="51">
        <v>633.20000000000005</v>
      </c>
      <c r="H34" s="65" t="s">
        <v>91</v>
      </c>
      <c r="I34" s="11" t="s">
        <v>8</v>
      </c>
      <c r="J34" s="10" t="s">
        <v>7</v>
      </c>
      <c r="K34" s="12" t="s">
        <v>92</v>
      </c>
      <c r="L34" s="12" t="s">
        <v>93</v>
      </c>
      <c r="M34" s="10" t="s">
        <v>11</v>
      </c>
      <c r="N34" s="66"/>
      <c r="O34" s="57">
        <v>1600</v>
      </c>
      <c r="P34" s="15">
        <v>2381</v>
      </c>
      <c r="Q34" s="17" t="s">
        <v>11</v>
      </c>
    </row>
    <row r="35" spans="1:17" s="1" customFormat="1" ht="31.5" x14ac:dyDescent="0.25">
      <c r="A35" s="30"/>
      <c r="B35" s="30"/>
      <c r="C35" s="37"/>
      <c r="D35" s="10" t="s">
        <v>34</v>
      </c>
      <c r="E35" s="13">
        <v>8.9</v>
      </c>
      <c r="F35" s="13">
        <v>8.9</v>
      </c>
      <c r="G35" s="51">
        <v>8.9</v>
      </c>
      <c r="H35" s="65" t="s">
        <v>94</v>
      </c>
      <c r="I35" s="11" t="s">
        <v>8</v>
      </c>
      <c r="J35" s="10" t="s">
        <v>7</v>
      </c>
      <c r="K35" s="12" t="s">
        <v>95</v>
      </c>
      <c r="L35" s="12" t="s">
        <v>96</v>
      </c>
      <c r="M35" s="10" t="s">
        <v>21</v>
      </c>
      <c r="N35" s="66"/>
      <c r="O35" s="57">
        <v>150000</v>
      </c>
      <c r="P35" s="15">
        <v>143000</v>
      </c>
      <c r="Q35" s="17" t="s">
        <v>11</v>
      </c>
    </row>
    <row r="36" spans="1:17" s="1" customFormat="1" x14ac:dyDescent="0.25">
      <c r="A36" s="30"/>
      <c r="B36" s="30"/>
      <c r="C36" s="37"/>
      <c r="D36" s="10" t="s">
        <v>81</v>
      </c>
      <c r="E36" s="13">
        <v>4</v>
      </c>
      <c r="F36" s="13">
        <v>4</v>
      </c>
      <c r="G36" s="51">
        <v>1.1000000000000001</v>
      </c>
      <c r="H36" s="65" t="s">
        <v>76</v>
      </c>
      <c r="I36" s="11" t="s">
        <v>8</v>
      </c>
      <c r="J36" s="10" t="s">
        <v>7</v>
      </c>
      <c r="K36" s="12" t="s">
        <v>97</v>
      </c>
      <c r="L36" s="12" t="s">
        <v>98</v>
      </c>
      <c r="M36" s="10" t="s">
        <v>11</v>
      </c>
      <c r="N36" s="66"/>
      <c r="O36" s="57">
        <v>175</v>
      </c>
      <c r="P36" s="15">
        <v>409</v>
      </c>
      <c r="Q36" s="17" t="s">
        <v>11</v>
      </c>
    </row>
    <row r="37" spans="1:17" s="1" customFormat="1" x14ac:dyDescent="0.25">
      <c r="A37" s="30"/>
      <c r="B37" s="30"/>
      <c r="C37" s="37"/>
      <c r="D37" s="28" t="s">
        <v>60</v>
      </c>
      <c r="E37" s="34">
        <v>0</v>
      </c>
      <c r="F37" s="34">
        <v>90.2</v>
      </c>
      <c r="G37" s="52">
        <v>0</v>
      </c>
      <c r="H37" s="65" t="s">
        <v>72</v>
      </c>
      <c r="I37" s="11" t="s">
        <v>73</v>
      </c>
      <c r="J37" s="10" t="s">
        <v>7</v>
      </c>
      <c r="K37" s="12" t="s">
        <v>99</v>
      </c>
      <c r="L37" s="12" t="s">
        <v>100</v>
      </c>
      <c r="M37" s="10" t="s">
        <v>11</v>
      </c>
      <c r="N37" s="66"/>
      <c r="O37" s="57">
        <v>18400</v>
      </c>
      <c r="P37" s="15">
        <v>54084</v>
      </c>
      <c r="Q37" s="17" t="s">
        <v>11</v>
      </c>
    </row>
    <row r="38" spans="1:17" s="1" customFormat="1" ht="31.5" x14ac:dyDescent="0.25">
      <c r="A38" s="30"/>
      <c r="B38" s="30"/>
      <c r="C38" s="37"/>
      <c r="D38" s="37"/>
      <c r="E38" s="38"/>
      <c r="F38" s="38"/>
      <c r="G38" s="54"/>
      <c r="H38" s="65" t="s">
        <v>68</v>
      </c>
      <c r="I38" s="11" t="s">
        <v>69</v>
      </c>
      <c r="J38" s="10" t="s">
        <v>7</v>
      </c>
      <c r="K38" s="12" t="s">
        <v>101</v>
      </c>
      <c r="L38" s="12" t="s">
        <v>102</v>
      </c>
      <c r="M38" s="10" t="s">
        <v>11</v>
      </c>
      <c r="N38" s="66"/>
      <c r="O38" s="57">
        <v>10000</v>
      </c>
      <c r="P38" s="15">
        <v>16115.4</v>
      </c>
      <c r="Q38" s="17" t="s">
        <v>11</v>
      </c>
    </row>
    <row r="39" spans="1:17" s="1" customFormat="1" ht="15.75" customHeight="1" x14ac:dyDescent="0.25">
      <c r="A39" s="30"/>
      <c r="B39" s="30"/>
      <c r="C39" s="37"/>
      <c r="D39" s="37"/>
      <c r="E39" s="38"/>
      <c r="F39" s="38"/>
      <c r="G39" s="54"/>
      <c r="H39" s="65" t="s">
        <v>79</v>
      </c>
      <c r="I39" s="11" t="s">
        <v>8</v>
      </c>
      <c r="J39" s="10" t="s">
        <v>7</v>
      </c>
      <c r="K39" s="12" t="s">
        <v>80</v>
      </c>
      <c r="L39" s="12" t="s">
        <v>80</v>
      </c>
      <c r="M39" s="10" t="s">
        <v>11</v>
      </c>
      <c r="N39" s="66"/>
      <c r="O39" s="57">
        <v>29</v>
      </c>
      <c r="P39" s="15">
        <v>29</v>
      </c>
      <c r="Q39" s="17" t="s">
        <v>11</v>
      </c>
    </row>
    <row r="40" spans="1:17" s="1" customFormat="1" ht="31.5" customHeight="1" x14ac:dyDescent="0.25">
      <c r="A40" s="31"/>
      <c r="B40" s="31"/>
      <c r="C40" s="35"/>
      <c r="D40" s="35"/>
      <c r="E40" s="36"/>
      <c r="F40" s="36"/>
      <c r="G40" s="79"/>
      <c r="H40" s="65" t="s">
        <v>82</v>
      </c>
      <c r="I40" s="11" t="s">
        <v>50</v>
      </c>
      <c r="J40" s="10" t="s">
        <v>7</v>
      </c>
      <c r="K40" s="12" t="s">
        <v>103</v>
      </c>
      <c r="L40" s="12" t="s">
        <v>104</v>
      </c>
      <c r="M40" s="10" t="s">
        <v>11</v>
      </c>
      <c r="N40" s="66"/>
      <c r="O40" s="81" t="s">
        <v>294</v>
      </c>
      <c r="P40" s="81"/>
      <c r="Q40" s="82"/>
    </row>
    <row r="41" spans="1:17" s="1" customFormat="1" ht="47.25" customHeight="1" x14ac:dyDescent="0.25">
      <c r="A41" s="31"/>
      <c r="B41" s="31"/>
      <c r="C41" s="35"/>
      <c r="D41" s="35"/>
      <c r="E41" s="36"/>
      <c r="F41" s="36"/>
      <c r="G41" s="53"/>
      <c r="H41" s="65" t="s">
        <v>84</v>
      </c>
      <c r="I41" s="11" t="s">
        <v>50</v>
      </c>
      <c r="J41" s="10" t="s">
        <v>7</v>
      </c>
      <c r="K41" s="12" t="s">
        <v>105</v>
      </c>
      <c r="L41" s="12" t="s">
        <v>106</v>
      </c>
      <c r="M41" s="10" t="s">
        <v>11</v>
      </c>
      <c r="N41" s="66"/>
      <c r="O41" s="81" t="s">
        <v>294</v>
      </c>
      <c r="P41" s="81"/>
      <c r="Q41" s="82"/>
    </row>
    <row r="42" spans="1:17" s="1" customFormat="1" ht="31.5" x14ac:dyDescent="0.25">
      <c r="A42" s="27" t="s">
        <v>107</v>
      </c>
      <c r="B42" s="27" t="s">
        <v>108</v>
      </c>
      <c r="C42" s="28" t="s">
        <v>67</v>
      </c>
      <c r="D42" s="10" t="s">
        <v>327</v>
      </c>
      <c r="E42" s="3">
        <f>SUM(E43:E47)</f>
        <v>558.9</v>
      </c>
      <c r="F42" s="3">
        <f>SUM(F43:F47)</f>
        <v>581.79999999999995</v>
      </c>
      <c r="G42" s="50">
        <f>SUM(G43:G47)</f>
        <v>579.79999999999995</v>
      </c>
      <c r="H42" s="65" t="s">
        <v>68</v>
      </c>
      <c r="I42" s="11" t="s">
        <v>69</v>
      </c>
      <c r="J42" s="10" t="s">
        <v>7</v>
      </c>
      <c r="K42" s="12" t="s">
        <v>109</v>
      </c>
      <c r="L42" s="12" t="s">
        <v>110</v>
      </c>
      <c r="M42" s="10" t="s">
        <v>11</v>
      </c>
      <c r="N42" s="66"/>
      <c r="O42" s="57">
        <v>110000</v>
      </c>
      <c r="P42" s="15">
        <v>104927.1</v>
      </c>
      <c r="Q42" s="17" t="s">
        <v>11</v>
      </c>
    </row>
    <row r="43" spans="1:17" s="1" customFormat="1" ht="31.5" x14ac:dyDescent="0.25">
      <c r="A43" s="30"/>
      <c r="B43" s="30"/>
      <c r="C43" s="37"/>
      <c r="D43" s="10" t="s">
        <v>81</v>
      </c>
      <c r="E43" s="13">
        <v>120</v>
      </c>
      <c r="F43" s="13">
        <v>136</v>
      </c>
      <c r="G43" s="51">
        <v>134.30000000000001</v>
      </c>
      <c r="H43" s="65" t="s">
        <v>72</v>
      </c>
      <c r="I43" s="11" t="s">
        <v>73</v>
      </c>
      <c r="J43" s="10" t="s">
        <v>7</v>
      </c>
      <c r="K43" s="12" t="s">
        <v>111</v>
      </c>
      <c r="L43" s="12" t="s">
        <v>112</v>
      </c>
      <c r="M43" s="10" t="s">
        <v>11</v>
      </c>
      <c r="N43" s="66"/>
      <c r="O43" s="57">
        <v>26500</v>
      </c>
      <c r="P43" s="15">
        <v>18834</v>
      </c>
      <c r="Q43" s="17" t="s">
        <v>21</v>
      </c>
    </row>
    <row r="44" spans="1:17" s="1" customFormat="1" x14ac:dyDescent="0.25">
      <c r="A44" s="30"/>
      <c r="B44" s="30"/>
      <c r="C44" s="37"/>
      <c r="D44" s="10" t="s">
        <v>34</v>
      </c>
      <c r="E44" s="13">
        <v>1.3</v>
      </c>
      <c r="F44" s="13">
        <v>1.3</v>
      </c>
      <c r="G44" s="51">
        <v>1.3</v>
      </c>
      <c r="H44" s="65" t="s">
        <v>76</v>
      </c>
      <c r="I44" s="11" t="s">
        <v>8</v>
      </c>
      <c r="J44" s="10" t="s">
        <v>7</v>
      </c>
      <c r="K44" s="12" t="s">
        <v>113</v>
      </c>
      <c r="L44" s="12" t="s">
        <v>114</v>
      </c>
      <c r="M44" s="10" t="s">
        <v>11</v>
      </c>
      <c r="N44" s="66"/>
      <c r="O44" s="57">
        <v>90</v>
      </c>
      <c r="P44" s="15">
        <v>78</v>
      </c>
      <c r="Q44" s="17" t="s">
        <v>11</v>
      </c>
    </row>
    <row r="45" spans="1:17" s="1" customFormat="1" ht="15.75" customHeight="1" x14ac:dyDescent="0.25">
      <c r="A45" s="30"/>
      <c r="B45" s="30"/>
      <c r="C45" s="37"/>
      <c r="D45" s="28" t="s">
        <v>12</v>
      </c>
      <c r="E45" s="34">
        <v>437.6</v>
      </c>
      <c r="F45" s="34">
        <v>444.5</v>
      </c>
      <c r="G45" s="52">
        <v>444.2</v>
      </c>
      <c r="H45" s="65" t="s">
        <v>79</v>
      </c>
      <c r="I45" s="11" t="s">
        <v>8</v>
      </c>
      <c r="J45" s="10" t="s">
        <v>7</v>
      </c>
      <c r="K45" s="12" t="s">
        <v>80</v>
      </c>
      <c r="L45" s="12" t="s">
        <v>80</v>
      </c>
      <c r="M45" s="10" t="s">
        <v>11</v>
      </c>
      <c r="N45" s="66"/>
      <c r="O45" s="57">
        <v>29</v>
      </c>
      <c r="P45" s="15">
        <v>29</v>
      </c>
      <c r="Q45" s="17" t="s">
        <v>11</v>
      </c>
    </row>
    <row r="46" spans="1:17" s="1" customFormat="1" ht="31.5" customHeight="1" x14ac:dyDescent="0.25">
      <c r="A46" s="30"/>
      <c r="B46" s="30"/>
      <c r="C46" s="37"/>
      <c r="D46" s="37"/>
      <c r="E46" s="38"/>
      <c r="F46" s="38"/>
      <c r="G46" s="54"/>
      <c r="H46" s="65" t="s">
        <v>82</v>
      </c>
      <c r="I46" s="11" t="s">
        <v>50</v>
      </c>
      <c r="J46" s="10" t="s">
        <v>7</v>
      </c>
      <c r="K46" s="12" t="s">
        <v>113</v>
      </c>
      <c r="L46" s="12" t="s">
        <v>115</v>
      </c>
      <c r="M46" s="10" t="s">
        <v>11</v>
      </c>
      <c r="N46" s="66"/>
      <c r="O46" s="81" t="s">
        <v>294</v>
      </c>
      <c r="P46" s="81"/>
      <c r="Q46" s="82"/>
    </row>
    <row r="47" spans="1:17" s="1" customFormat="1" ht="31.5" customHeight="1" x14ac:dyDescent="0.25">
      <c r="A47" s="31"/>
      <c r="B47" s="31"/>
      <c r="C47" s="35"/>
      <c r="D47" s="35"/>
      <c r="E47" s="36"/>
      <c r="F47" s="36"/>
      <c r="G47" s="53"/>
      <c r="H47" s="65" t="s">
        <v>84</v>
      </c>
      <c r="I47" s="11" t="s">
        <v>50</v>
      </c>
      <c r="J47" s="10" t="s">
        <v>7</v>
      </c>
      <c r="K47" s="12" t="s">
        <v>116</v>
      </c>
      <c r="L47" s="12" t="s">
        <v>117</v>
      </c>
      <c r="M47" s="10" t="s">
        <v>11</v>
      </c>
      <c r="N47" s="66"/>
      <c r="O47" s="81" t="s">
        <v>294</v>
      </c>
      <c r="P47" s="81"/>
      <c r="Q47" s="82"/>
    </row>
    <row r="48" spans="1:17" s="1" customFormat="1" ht="47.25" x14ac:dyDescent="0.25">
      <c r="A48" s="27" t="s">
        <v>118</v>
      </c>
      <c r="B48" s="27" t="s">
        <v>119</v>
      </c>
      <c r="C48" s="28" t="s">
        <v>67</v>
      </c>
      <c r="D48" s="10" t="s">
        <v>327</v>
      </c>
      <c r="E48" s="3">
        <f>SUM(E49:E53)</f>
        <v>1979.3000000000002</v>
      </c>
      <c r="F48" s="3">
        <f>SUM(F49:F53)</f>
        <v>2027.3000000000002</v>
      </c>
      <c r="G48" s="50">
        <f>SUM(G49:G53)+0.1</f>
        <v>1992.1</v>
      </c>
      <c r="H48" s="65" t="s">
        <v>76</v>
      </c>
      <c r="I48" s="11" t="s">
        <v>8</v>
      </c>
      <c r="J48" s="10" t="s">
        <v>7</v>
      </c>
      <c r="K48" s="12" t="s">
        <v>120</v>
      </c>
      <c r="L48" s="12" t="s">
        <v>121</v>
      </c>
      <c r="M48" s="10" t="s">
        <v>11</v>
      </c>
      <c r="N48" s="66"/>
      <c r="O48" s="57">
        <v>56</v>
      </c>
      <c r="P48" s="15">
        <v>73</v>
      </c>
      <c r="Q48" s="17" t="s">
        <v>11</v>
      </c>
    </row>
    <row r="49" spans="1:17" s="1" customFormat="1" ht="31.5" x14ac:dyDescent="0.25">
      <c r="A49" s="30"/>
      <c r="B49" s="30"/>
      <c r="C49" s="37"/>
      <c r="D49" s="10" t="s">
        <v>34</v>
      </c>
      <c r="E49" s="13">
        <v>92</v>
      </c>
      <c r="F49" s="13">
        <v>92</v>
      </c>
      <c r="G49" s="51">
        <v>92</v>
      </c>
      <c r="H49" s="65" t="s">
        <v>68</v>
      </c>
      <c r="I49" s="11" t="s">
        <v>69</v>
      </c>
      <c r="J49" s="10" t="s">
        <v>7</v>
      </c>
      <c r="K49" s="12" t="s">
        <v>122</v>
      </c>
      <c r="L49" s="12" t="s">
        <v>123</v>
      </c>
      <c r="M49" s="10" t="s">
        <v>11</v>
      </c>
      <c r="N49" s="66"/>
      <c r="O49" s="57">
        <v>120000</v>
      </c>
      <c r="P49" s="15">
        <v>221972.41</v>
      </c>
      <c r="Q49" s="17" t="s">
        <v>11</v>
      </c>
    </row>
    <row r="50" spans="1:17" s="1" customFormat="1" x14ac:dyDescent="0.25">
      <c r="A50" s="30"/>
      <c r="B50" s="30"/>
      <c r="C50" s="37"/>
      <c r="D50" s="10" t="s">
        <v>81</v>
      </c>
      <c r="E50" s="13">
        <v>224.1</v>
      </c>
      <c r="F50" s="13">
        <v>209.1</v>
      </c>
      <c r="G50" s="51">
        <v>174</v>
      </c>
      <c r="H50" s="65" t="s">
        <v>72</v>
      </c>
      <c r="I50" s="11" t="s">
        <v>73</v>
      </c>
      <c r="J50" s="10" t="s">
        <v>7</v>
      </c>
      <c r="K50" s="12" t="s">
        <v>124</v>
      </c>
      <c r="L50" s="12" t="s">
        <v>125</v>
      </c>
      <c r="M50" s="10" t="s">
        <v>11</v>
      </c>
      <c r="N50" s="66"/>
      <c r="O50" s="57">
        <v>41000</v>
      </c>
      <c r="P50" s="15">
        <v>52885</v>
      </c>
      <c r="Q50" s="17" t="s">
        <v>11</v>
      </c>
    </row>
    <row r="51" spans="1:17" s="1" customFormat="1" ht="15.75" customHeight="1" x14ac:dyDescent="0.25">
      <c r="A51" s="30"/>
      <c r="B51" s="30"/>
      <c r="C51" s="37"/>
      <c r="D51" s="28" t="s">
        <v>12</v>
      </c>
      <c r="E51" s="34">
        <v>1663.2</v>
      </c>
      <c r="F51" s="34">
        <v>1726.2</v>
      </c>
      <c r="G51" s="52">
        <v>1726</v>
      </c>
      <c r="H51" s="65" t="s">
        <v>79</v>
      </c>
      <c r="I51" s="11" t="s">
        <v>8</v>
      </c>
      <c r="J51" s="10" t="s">
        <v>7</v>
      </c>
      <c r="K51" s="12" t="s">
        <v>80</v>
      </c>
      <c r="L51" s="12" t="s">
        <v>80</v>
      </c>
      <c r="M51" s="10" t="s">
        <v>11</v>
      </c>
      <c r="N51" s="66"/>
      <c r="O51" s="57">
        <v>29</v>
      </c>
      <c r="P51" s="15">
        <v>29</v>
      </c>
      <c r="Q51" s="17" t="s">
        <v>11</v>
      </c>
    </row>
    <row r="52" spans="1:17" s="1" customFormat="1" ht="31.5" customHeight="1" x14ac:dyDescent="0.25">
      <c r="A52" s="30"/>
      <c r="B52" s="30"/>
      <c r="C52" s="37"/>
      <c r="D52" s="37"/>
      <c r="E52" s="38"/>
      <c r="F52" s="38"/>
      <c r="G52" s="54"/>
      <c r="H52" s="65" t="s">
        <v>82</v>
      </c>
      <c r="I52" s="11" t="s">
        <v>50</v>
      </c>
      <c r="J52" s="10" t="s">
        <v>7</v>
      </c>
      <c r="K52" s="12" t="s">
        <v>126</v>
      </c>
      <c r="L52" s="12" t="s">
        <v>113</v>
      </c>
      <c r="M52" s="10" t="s">
        <v>11</v>
      </c>
      <c r="N52" s="66"/>
      <c r="O52" s="81" t="s">
        <v>294</v>
      </c>
      <c r="P52" s="81"/>
      <c r="Q52" s="82"/>
    </row>
    <row r="53" spans="1:17" s="1" customFormat="1" ht="31.5" x14ac:dyDescent="0.25">
      <c r="A53" s="31"/>
      <c r="B53" s="31"/>
      <c r="C53" s="35"/>
      <c r="D53" s="35"/>
      <c r="E53" s="36"/>
      <c r="F53" s="36"/>
      <c r="G53" s="53"/>
      <c r="H53" s="65" t="s">
        <v>84</v>
      </c>
      <c r="I53" s="11" t="s">
        <v>50</v>
      </c>
      <c r="J53" s="10" t="s">
        <v>7</v>
      </c>
      <c r="K53" s="12" t="s">
        <v>56</v>
      </c>
      <c r="L53" s="12" t="s">
        <v>127</v>
      </c>
      <c r="M53" s="10" t="s">
        <v>53</v>
      </c>
      <c r="N53" s="66" t="s">
        <v>304</v>
      </c>
      <c r="O53" s="81" t="s">
        <v>294</v>
      </c>
      <c r="P53" s="81"/>
      <c r="Q53" s="82"/>
    </row>
    <row r="54" spans="1:17" s="1" customFormat="1" ht="47.25" x14ac:dyDescent="0.25">
      <c r="A54" s="27" t="s">
        <v>128</v>
      </c>
      <c r="B54" s="27" t="s">
        <v>129</v>
      </c>
      <c r="C54" s="28" t="s">
        <v>67</v>
      </c>
      <c r="D54" s="10" t="s">
        <v>327</v>
      </c>
      <c r="E54" s="3">
        <f>SUM(E55:E61)</f>
        <v>2683.7000000000003</v>
      </c>
      <c r="F54" s="3">
        <f>SUM(F55:F61)</f>
        <v>2716.0999999999995</v>
      </c>
      <c r="G54" s="50">
        <f>SUM(G55:G61)</f>
        <v>2679.7000000000003</v>
      </c>
      <c r="H54" s="65" t="s">
        <v>76</v>
      </c>
      <c r="I54" s="11" t="s">
        <v>8</v>
      </c>
      <c r="J54" s="10" t="s">
        <v>7</v>
      </c>
      <c r="K54" s="12" t="s">
        <v>130</v>
      </c>
      <c r="L54" s="12" t="s">
        <v>131</v>
      </c>
      <c r="M54" s="10" t="s">
        <v>11</v>
      </c>
      <c r="N54" s="66"/>
      <c r="O54" s="57">
        <v>1030</v>
      </c>
      <c r="P54" s="15">
        <v>1051</v>
      </c>
      <c r="Q54" s="17" t="s">
        <v>11</v>
      </c>
    </row>
    <row r="55" spans="1:17" s="1" customFormat="1" x14ac:dyDescent="0.25">
      <c r="A55" s="30"/>
      <c r="B55" s="30"/>
      <c r="C55" s="37"/>
      <c r="D55" s="10" t="s">
        <v>60</v>
      </c>
      <c r="E55" s="13">
        <v>0</v>
      </c>
      <c r="F55" s="13">
        <v>10.9</v>
      </c>
      <c r="G55" s="51">
        <v>0</v>
      </c>
      <c r="H55" s="65" t="s">
        <v>72</v>
      </c>
      <c r="I55" s="11" t="s">
        <v>73</v>
      </c>
      <c r="J55" s="10" t="s">
        <v>7</v>
      </c>
      <c r="K55" s="12" t="s">
        <v>132</v>
      </c>
      <c r="L55" s="12" t="s">
        <v>133</v>
      </c>
      <c r="M55" s="10" t="s">
        <v>11</v>
      </c>
      <c r="N55" s="66"/>
      <c r="O55" s="57">
        <v>650000</v>
      </c>
      <c r="P55" s="15">
        <v>631460</v>
      </c>
      <c r="Q55" s="17" t="s">
        <v>11</v>
      </c>
    </row>
    <row r="56" spans="1:17" s="1" customFormat="1" ht="15.75" customHeight="1" x14ac:dyDescent="0.25">
      <c r="A56" s="30"/>
      <c r="B56" s="30"/>
      <c r="C56" s="37"/>
      <c r="D56" s="10" t="s">
        <v>81</v>
      </c>
      <c r="E56" s="13">
        <v>8</v>
      </c>
      <c r="F56" s="13">
        <v>6</v>
      </c>
      <c r="G56" s="51">
        <v>4.0999999999999996</v>
      </c>
      <c r="H56" s="65" t="s">
        <v>79</v>
      </c>
      <c r="I56" s="11" t="s">
        <v>8</v>
      </c>
      <c r="J56" s="10" t="s">
        <v>7</v>
      </c>
      <c r="K56" s="12" t="s">
        <v>80</v>
      </c>
      <c r="L56" s="12" t="s">
        <v>80</v>
      </c>
      <c r="M56" s="10" t="s">
        <v>11</v>
      </c>
      <c r="N56" s="66"/>
      <c r="O56" s="57">
        <v>29</v>
      </c>
      <c r="P56" s="15">
        <v>29</v>
      </c>
      <c r="Q56" s="17" t="s">
        <v>11</v>
      </c>
    </row>
    <row r="57" spans="1:17" s="1" customFormat="1" ht="31.5" customHeight="1" x14ac:dyDescent="0.25">
      <c r="A57" s="30"/>
      <c r="B57" s="30"/>
      <c r="C57" s="37"/>
      <c r="D57" s="10" t="s">
        <v>54</v>
      </c>
      <c r="E57" s="13">
        <v>123.3</v>
      </c>
      <c r="F57" s="13">
        <v>123.3</v>
      </c>
      <c r="G57" s="51">
        <v>123.3</v>
      </c>
      <c r="H57" s="67" t="s">
        <v>82</v>
      </c>
      <c r="I57" s="39" t="s">
        <v>50</v>
      </c>
      <c r="J57" s="28" t="s">
        <v>7</v>
      </c>
      <c r="K57" s="40" t="s">
        <v>134</v>
      </c>
      <c r="L57" s="40" t="s">
        <v>134</v>
      </c>
      <c r="M57" s="28" t="s">
        <v>11</v>
      </c>
      <c r="N57" s="68"/>
      <c r="O57" s="94" t="s">
        <v>294</v>
      </c>
      <c r="P57" s="94"/>
      <c r="Q57" s="95"/>
    </row>
    <row r="58" spans="1:17" s="1" customFormat="1" ht="15.75" customHeight="1" x14ac:dyDescent="0.25">
      <c r="A58" s="30"/>
      <c r="B58" s="30"/>
      <c r="C58" s="37"/>
      <c r="D58" s="10" t="s">
        <v>12</v>
      </c>
      <c r="E58" s="13">
        <v>2551.5</v>
      </c>
      <c r="F58" s="13">
        <v>2554.6999999999998</v>
      </c>
      <c r="G58" s="51">
        <v>2551.4</v>
      </c>
      <c r="H58" s="72"/>
      <c r="I58" s="46"/>
      <c r="J58" s="37"/>
      <c r="K58" s="47"/>
      <c r="L58" s="47"/>
      <c r="M58" s="37"/>
      <c r="N58" s="73"/>
      <c r="O58" s="101"/>
      <c r="P58" s="98"/>
      <c r="Q58" s="99"/>
    </row>
    <row r="59" spans="1:17" s="1" customFormat="1" ht="15.75" customHeight="1" x14ac:dyDescent="0.25">
      <c r="A59" s="30"/>
      <c r="B59" s="30"/>
      <c r="C59" s="37"/>
      <c r="D59" s="10" t="s">
        <v>34</v>
      </c>
      <c r="E59" s="13">
        <v>0.9</v>
      </c>
      <c r="F59" s="13">
        <v>0.9</v>
      </c>
      <c r="G59" s="51">
        <v>0.9</v>
      </c>
      <c r="H59" s="72"/>
      <c r="I59" s="46"/>
      <c r="J59" s="37"/>
      <c r="K59" s="47"/>
      <c r="L59" s="47"/>
      <c r="M59" s="37"/>
      <c r="N59" s="73"/>
      <c r="O59" s="101"/>
      <c r="P59" s="98"/>
      <c r="Q59" s="99"/>
    </row>
    <row r="60" spans="1:17" s="1" customFormat="1" ht="15.75" customHeight="1" x14ac:dyDescent="0.25">
      <c r="A60" s="30"/>
      <c r="B60" s="30"/>
      <c r="C60" s="37"/>
      <c r="D60" s="10" t="s">
        <v>17</v>
      </c>
      <c r="E60" s="13"/>
      <c r="F60" s="13">
        <v>20.100000000000001</v>
      </c>
      <c r="G60" s="51"/>
      <c r="H60" s="72"/>
      <c r="I60" s="46"/>
      <c r="J60" s="37"/>
      <c r="K60" s="47"/>
      <c r="L60" s="47"/>
      <c r="M60" s="37"/>
      <c r="N60" s="73"/>
      <c r="O60" s="101"/>
      <c r="P60" s="98"/>
      <c r="Q60" s="99"/>
    </row>
    <row r="61" spans="1:17" s="1" customFormat="1" ht="15.75" customHeight="1" x14ac:dyDescent="0.25">
      <c r="A61" s="31"/>
      <c r="B61" s="31"/>
      <c r="C61" s="35"/>
      <c r="D61" s="10" t="s">
        <v>135</v>
      </c>
      <c r="E61" s="13"/>
      <c r="F61" s="13">
        <v>0.2</v>
      </c>
      <c r="G61" s="51"/>
      <c r="H61" s="69"/>
      <c r="I61" s="43"/>
      <c r="J61" s="35"/>
      <c r="K61" s="44"/>
      <c r="L61" s="44"/>
      <c r="M61" s="35"/>
      <c r="N61" s="70"/>
      <c r="O61" s="100"/>
      <c r="P61" s="96"/>
      <c r="Q61" s="97"/>
    </row>
    <row r="62" spans="1:17" s="1" customFormat="1" ht="31.5" x14ac:dyDescent="0.25">
      <c r="A62" s="27" t="s">
        <v>136</v>
      </c>
      <c r="B62" s="27" t="s">
        <v>137</v>
      </c>
      <c r="C62" s="28" t="s">
        <v>67</v>
      </c>
      <c r="D62" s="10" t="s">
        <v>327</v>
      </c>
      <c r="E62" s="3">
        <f>SUM(E63:E67)</f>
        <v>1024.9000000000001</v>
      </c>
      <c r="F62" s="3">
        <f>SUM(F63:F67)</f>
        <v>1017.9</v>
      </c>
      <c r="G62" s="50">
        <f>SUM(G63:G67)+0.1</f>
        <v>931.30000000000007</v>
      </c>
      <c r="H62" s="65" t="s">
        <v>72</v>
      </c>
      <c r="I62" s="11" t="s">
        <v>73</v>
      </c>
      <c r="J62" s="10" t="s">
        <v>7</v>
      </c>
      <c r="K62" s="12" t="s">
        <v>138</v>
      </c>
      <c r="L62" s="12" t="s">
        <v>139</v>
      </c>
      <c r="M62" s="10" t="s">
        <v>11</v>
      </c>
      <c r="N62" s="66" t="s">
        <v>305</v>
      </c>
      <c r="O62" s="57">
        <v>63000</v>
      </c>
      <c r="P62" s="15">
        <v>75906</v>
      </c>
      <c r="Q62" s="17" t="s">
        <v>11</v>
      </c>
    </row>
    <row r="63" spans="1:17" s="1" customFormat="1" ht="31.5" x14ac:dyDescent="0.25">
      <c r="A63" s="30"/>
      <c r="B63" s="30"/>
      <c r="C63" s="37"/>
      <c r="D63" s="10" t="s">
        <v>34</v>
      </c>
      <c r="E63" s="13">
        <v>532.9</v>
      </c>
      <c r="F63" s="13">
        <v>532.9</v>
      </c>
      <c r="G63" s="51">
        <v>478.3</v>
      </c>
      <c r="H63" s="65" t="s">
        <v>140</v>
      </c>
      <c r="I63" s="11" t="s">
        <v>8</v>
      </c>
      <c r="J63" s="10" t="s">
        <v>7</v>
      </c>
      <c r="K63" s="12" t="s">
        <v>141</v>
      </c>
      <c r="L63" s="12" t="s">
        <v>142</v>
      </c>
      <c r="M63" s="10" t="s">
        <v>11</v>
      </c>
      <c r="N63" s="66"/>
      <c r="O63" s="57">
        <v>1430</v>
      </c>
      <c r="P63" s="15">
        <v>1616</v>
      </c>
      <c r="Q63" s="17" t="s">
        <v>11</v>
      </c>
    </row>
    <row r="64" spans="1:17" s="1" customFormat="1" ht="31.5" x14ac:dyDescent="0.25">
      <c r="A64" s="30"/>
      <c r="B64" s="30"/>
      <c r="C64" s="37"/>
      <c r="D64" s="10" t="s">
        <v>12</v>
      </c>
      <c r="E64" s="13">
        <v>0</v>
      </c>
      <c r="F64" s="13">
        <v>0</v>
      </c>
      <c r="G64" s="51">
        <v>0</v>
      </c>
      <c r="H64" s="65" t="s">
        <v>68</v>
      </c>
      <c r="I64" s="11" t="s">
        <v>69</v>
      </c>
      <c r="J64" s="10" t="s">
        <v>7</v>
      </c>
      <c r="K64" s="12" t="s">
        <v>143</v>
      </c>
      <c r="L64" s="12" t="s">
        <v>144</v>
      </c>
      <c r="M64" s="10" t="s">
        <v>11</v>
      </c>
      <c r="N64" s="66"/>
      <c r="O64" s="57">
        <v>355000</v>
      </c>
      <c r="P64" s="15">
        <v>500812.87</v>
      </c>
      <c r="Q64" s="17" t="s">
        <v>11</v>
      </c>
    </row>
    <row r="65" spans="1:17" s="1" customFormat="1" ht="15.75" customHeight="1" x14ac:dyDescent="0.25">
      <c r="A65" s="30"/>
      <c r="B65" s="30"/>
      <c r="C65" s="37"/>
      <c r="D65" s="28" t="s">
        <v>81</v>
      </c>
      <c r="E65" s="34">
        <v>492</v>
      </c>
      <c r="F65" s="34">
        <v>485</v>
      </c>
      <c r="G65" s="52">
        <v>452.9</v>
      </c>
      <c r="H65" s="65" t="s">
        <v>79</v>
      </c>
      <c r="I65" s="11" t="s">
        <v>8</v>
      </c>
      <c r="J65" s="10" t="s">
        <v>7</v>
      </c>
      <c r="K65" s="12" t="s">
        <v>80</v>
      </c>
      <c r="L65" s="12" t="s">
        <v>80</v>
      </c>
      <c r="M65" s="10" t="s">
        <v>11</v>
      </c>
      <c r="N65" s="66"/>
      <c r="O65" s="57">
        <v>29</v>
      </c>
      <c r="P65" s="15">
        <v>29</v>
      </c>
      <c r="Q65" s="17" t="s">
        <v>11</v>
      </c>
    </row>
    <row r="66" spans="1:17" s="1" customFormat="1" ht="31.5" x14ac:dyDescent="0.25">
      <c r="A66" s="30"/>
      <c r="B66" s="30"/>
      <c r="C66" s="37"/>
      <c r="D66" s="37"/>
      <c r="E66" s="38"/>
      <c r="F66" s="38"/>
      <c r="G66" s="54"/>
      <c r="H66" s="65" t="s">
        <v>82</v>
      </c>
      <c r="I66" s="11" t="s">
        <v>50</v>
      </c>
      <c r="J66" s="10" t="s">
        <v>7</v>
      </c>
      <c r="K66" s="12" t="s">
        <v>113</v>
      </c>
      <c r="L66" s="12" t="s">
        <v>83</v>
      </c>
      <c r="M66" s="10" t="s">
        <v>11</v>
      </c>
      <c r="N66" s="66"/>
      <c r="O66" s="81" t="s">
        <v>294</v>
      </c>
      <c r="P66" s="81"/>
      <c r="Q66" s="82"/>
    </row>
    <row r="67" spans="1:17" s="1" customFormat="1" ht="31.5" customHeight="1" x14ac:dyDescent="0.25">
      <c r="A67" s="31"/>
      <c r="B67" s="31"/>
      <c r="C67" s="35"/>
      <c r="D67" s="35"/>
      <c r="E67" s="36"/>
      <c r="F67" s="36"/>
      <c r="G67" s="53"/>
      <c r="H67" s="65" t="s">
        <v>84</v>
      </c>
      <c r="I67" s="11" t="s">
        <v>50</v>
      </c>
      <c r="J67" s="10" t="s">
        <v>7</v>
      </c>
      <c r="K67" s="12" t="s">
        <v>145</v>
      </c>
      <c r="L67" s="12" t="s">
        <v>146</v>
      </c>
      <c r="M67" s="10" t="s">
        <v>11</v>
      </c>
      <c r="N67" s="66"/>
      <c r="O67" s="81" t="s">
        <v>294</v>
      </c>
      <c r="P67" s="81"/>
      <c r="Q67" s="82"/>
    </row>
    <row r="68" spans="1:17" s="1" customFormat="1" ht="47.25" x14ac:dyDescent="0.25">
      <c r="A68" s="27" t="s">
        <v>147</v>
      </c>
      <c r="B68" s="27" t="s">
        <v>148</v>
      </c>
      <c r="C68" s="28" t="s">
        <v>67</v>
      </c>
      <c r="D68" s="10" t="s">
        <v>327</v>
      </c>
      <c r="E68" s="3">
        <f>SUM(E69:E73)</f>
        <v>1821.9</v>
      </c>
      <c r="F68" s="3">
        <f>SUM(F69:F73)</f>
        <v>2250.4</v>
      </c>
      <c r="G68" s="50">
        <f>SUM(G69:G73)</f>
        <v>1803.9</v>
      </c>
      <c r="H68" s="65" t="s">
        <v>68</v>
      </c>
      <c r="I68" s="11" t="s">
        <v>69</v>
      </c>
      <c r="J68" s="10" t="s">
        <v>7</v>
      </c>
      <c r="K68" s="12" t="s">
        <v>149</v>
      </c>
      <c r="L68" s="12" t="s">
        <v>150</v>
      </c>
      <c r="M68" s="10" t="s">
        <v>11</v>
      </c>
      <c r="N68" s="66"/>
      <c r="O68" s="57">
        <v>94600</v>
      </c>
      <c r="P68" s="15">
        <v>140020.42000000001</v>
      </c>
      <c r="Q68" s="17" t="s">
        <v>11</v>
      </c>
    </row>
    <row r="69" spans="1:17" s="1" customFormat="1" x14ac:dyDescent="0.25">
      <c r="A69" s="30"/>
      <c r="B69" s="30"/>
      <c r="C69" s="37"/>
      <c r="D69" s="10" t="s">
        <v>81</v>
      </c>
      <c r="E69" s="13">
        <v>141.4</v>
      </c>
      <c r="F69" s="13">
        <v>109.2</v>
      </c>
      <c r="G69" s="51">
        <v>106.3</v>
      </c>
      <c r="H69" s="65" t="s">
        <v>72</v>
      </c>
      <c r="I69" s="11" t="s">
        <v>73</v>
      </c>
      <c r="J69" s="10" t="s">
        <v>7</v>
      </c>
      <c r="K69" s="12" t="s">
        <v>151</v>
      </c>
      <c r="L69" s="12" t="s">
        <v>152</v>
      </c>
      <c r="M69" s="10" t="s">
        <v>11</v>
      </c>
      <c r="N69" s="66"/>
      <c r="O69" s="57">
        <v>71000</v>
      </c>
      <c r="P69" s="15">
        <v>67369</v>
      </c>
      <c r="Q69" s="17" t="s">
        <v>11</v>
      </c>
    </row>
    <row r="70" spans="1:17" s="1" customFormat="1" ht="157.5" customHeight="1" x14ac:dyDescent="0.25">
      <c r="A70" s="30"/>
      <c r="B70" s="30"/>
      <c r="C70" s="37"/>
      <c r="D70" s="10" t="s">
        <v>60</v>
      </c>
      <c r="E70" s="13">
        <v>0</v>
      </c>
      <c r="F70" s="13">
        <v>22.9</v>
      </c>
      <c r="G70" s="51">
        <v>0</v>
      </c>
      <c r="H70" s="65" t="s">
        <v>76</v>
      </c>
      <c r="I70" s="11" t="s">
        <v>8</v>
      </c>
      <c r="J70" s="10" t="s">
        <v>7</v>
      </c>
      <c r="K70" s="12" t="s">
        <v>153</v>
      </c>
      <c r="L70" s="12" t="s">
        <v>154</v>
      </c>
      <c r="M70" s="10" t="s">
        <v>11</v>
      </c>
      <c r="N70" s="66"/>
      <c r="O70" s="57">
        <v>70</v>
      </c>
      <c r="P70" s="15">
        <v>103</v>
      </c>
      <c r="Q70" s="17" t="s">
        <v>11</v>
      </c>
    </row>
    <row r="71" spans="1:17" s="1" customFormat="1" ht="15.75" customHeight="1" x14ac:dyDescent="0.25">
      <c r="A71" s="30"/>
      <c r="B71" s="30"/>
      <c r="C71" s="37"/>
      <c r="D71" s="10" t="s">
        <v>12</v>
      </c>
      <c r="E71" s="13">
        <v>1597.1</v>
      </c>
      <c r="F71" s="13">
        <v>1615.9</v>
      </c>
      <c r="G71" s="51">
        <v>1614.2</v>
      </c>
      <c r="H71" s="65" t="s">
        <v>79</v>
      </c>
      <c r="I71" s="11" t="s">
        <v>8</v>
      </c>
      <c r="J71" s="10" t="s">
        <v>7</v>
      </c>
      <c r="K71" s="12" t="s">
        <v>80</v>
      </c>
      <c r="L71" s="12" t="s">
        <v>80</v>
      </c>
      <c r="M71" s="10" t="s">
        <v>11</v>
      </c>
      <c r="N71" s="66"/>
      <c r="O71" s="57">
        <v>29</v>
      </c>
      <c r="P71" s="15">
        <v>29</v>
      </c>
      <c r="Q71" s="17" t="s">
        <v>11</v>
      </c>
    </row>
    <row r="72" spans="1:17" s="1" customFormat="1" ht="31.5" customHeight="1" x14ac:dyDescent="0.25">
      <c r="A72" s="30"/>
      <c r="B72" s="30"/>
      <c r="C72" s="37"/>
      <c r="D72" s="10" t="s">
        <v>34</v>
      </c>
      <c r="E72" s="13">
        <v>83.4</v>
      </c>
      <c r="F72" s="13">
        <v>83.4</v>
      </c>
      <c r="G72" s="51">
        <v>83.4</v>
      </c>
      <c r="H72" s="65" t="s">
        <v>82</v>
      </c>
      <c r="I72" s="11" t="s">
        <v>50</v>
      </c>
      <c r="J72" s="10" t="s">
        <v>7</v>
      </c>
      <c r="K72" s="12" t="s">
        <v>103</v>
      </c>
      <c r="L72" s="12" t="s">
        <v>155</v>
      </c>
      <c r="M72" s="10" t="s">
        <v>11</v>
      </c>
      <c r="N72" s="66"/>
      <c r="O72" s="81" t="s">
        <v>294</v>
      </c>
      <c r="P72" s="81"/>
      <c r="Q72" s="82"/>
    </row>
    <row r="73" spans="1:17" s="1" customFormat="1" ht="63" x14ac:dyDescent="0.25">
      <c r="A73" s="31"/>
      <c r="B73" s="31"/>
      <c r="C73" s="35"/>
      <c r="D73" s="10" t="s">
        <v>17</v>
      </c>
      <c r="E73" s="13">
        <v>0</v>
      </c>
      <c r="F73" s="13">
        <v>419</v>
      </c>
      <c r="G73" s="51">
        <v>0</v>
      </c>
      <c r="H73" s="65" t="s">
        <v>84</v>
      </c>
      <c r="I73" s="11" t="s">
        <v>50</v>
      </c>
      <c r="J73" s="10" t="s">
        <v>7</v>
      </c>
      <c r="K73" s="12" t="s">
        <v>56</v>
      </c>
      <c r="L73" s="12" t="s">
        <v>156</v>
      </c>
      <c r="M73" s="10" t="s">
        <v>11</v>
      </c>
      <c r="N73" s="66" t="s">
        <v>306</v>
      </c>
      <c r="O73" s="81" t="s">
        <v>294</v>
      </c>
      <c r="P73" s="81"/>
      <c r="Q73" s="82"/>
    </row>
    <row r="74" spans="1:17" s="1" customFormat="1" ht="31.5" x14ac:dyDescent="0.25">
      <c r="A74" s="27" t="s">
        <v>157</v>
      </c>
      <c r="B74" s="27" t="s">
        <v>158</v>
      </c>
      <c r="C74" s="28" t="s">
        <v>67</v>
      </c>
      <c r="D74" s="10" t="s">
        <v>327</v>
      </c>
      <c r="E74" s="3">
        <f>SUM(E75:E79)</f>
        <v>1670.6999999999998</v>
      </c>
      <c r="F74" s="3">
        <f>SUM(F75:F79)-0.1</f>
        <v>1720</v>
      </c>
      <c r="G74" s="50">
        <f>SUM(G75:G79)</f>
        <v>1618.1</v>
      </c>
      <c r="H74" s="65" t="s">
        <v>72</v>
      </c>
      <c r="I74" s="11" t="s">
        <v>73</v>
      </c>
      <c r="J74" s="10" t="s">
        <v>7</v>
      </c>
      <c r="K74" s="12" t="s">
        <v>159</v>
      </c>
      <c r="L74" s="12" t="s">
        <v>160</v>
      </c>
      <c r="M74" s="10" t="s">
        <v>11</v>
      </c>
      <c r="N74" s="66"/>
      <c r="O74" s="57">
        <v>245050</v>
      </c>
      <c r="P74" s="15">
        <v>397381</v>
      </c>
      <c r="Q74" s="17" t="s">
        <v>11</v>
      </c>
    </row>
    <row r="75" spans="1:17" s="1" customFormat="1" x14ac:dyDescent="0.25">
      <c r="A75" s="30"/>
      <c r="B75" s="30"/>
      <c r="C75" s="37"/>
      <c r="D75" s="10" t="s">
        <v>12</v>
      </c>
      <c r="E75" s="13">
        <v>887.8</v>
      </c>
      <c r="F75" s="13">
        <v>939.2</v>
      </c>
      <c r="G75" s="51">
        <v>892</v>
      </c>
      <c r="H75" s="65" t="s">
        <v>76</v>
      </c>
      <c r="I75" s="11" t="s">
        <v>8</v>
      </c>
      <c r="J75" s="10" t="s">
        <v>7</v>
      </c>
      <c r="K75" s="12" t="s">
        <v>161</v>
      </c>
      <c r="L75" s="12" t="s">
        <v>162</v>
      </c>
      <c r="M75" s="10" t="s">
        <v>11</v>
      </c>
      <c r="N75" s="66"/>
      <c r="O75" s="57">
        <v>563</v>
      </c>
      <c r="P75" s="15">
        <v>812</v>
      </c>
      <c r="Q75" s="17" t="s">
        <v>11</v>
      </c>
    </row>
    <row r="76" spans="1:17" s="1" customFormat="1" ht="31.5" x14ac:dyDescent="0.25">
      <c r="A76" s="30"/>
      <c r="B76" s="30"/>
      <c r="C76" s="37"/>
      <c r="D76" s="10" t="s">
        <v>81</v>
      </c>
      <c r="E76" s="13">
        <v>392</v>
      </c>
      <c r="F76" s="13">
        <v>390</v>
      </c>
      <c r="G76" s="51">
        <v>335.2</v>
      </c>
      <c r="H76" s="65" t="s">
        <v>68</v>
      </c>
      <c r="I76" s="11" t="s">
        <v>69</v>
      </c>
      <c r="J76" s="10" t="s">
        <v>7</v>
      </c>
      <c r="K76" s="12" t="s">
        <v>163</v>
      </c>
      <c r="L76" s="12" t="s">
        <v>164</v>
      </c>
      <c r="M76" s="10" t="s">
        <v>11</v>
      </c>
      <c r="N76" s="66"/>
      <c r="O76" s="57">
        <v>370000</v>
      </c>
      <c r="P76" s="15">
        <v>433945.12</v>
      </c>
      <c r="Q76" s="17" t="s">
        <v>11</v>
      </c>
    </row>
    <row r="77" spans="1:17" s="1" customFormat="1" ht="15.75" customHeight="1" x14ac:dyDescent="0.25">
      <c r="A77" s="30"/>
      <c r="B77" s="30"/>
      <c r="C77" s="37"/>
      <c r="D77" s="28" t="s">
        <v>34</v>
      </c>
      <c r="E77" s="34">
        <v>390.9</v>
      </c>
      <c r="F77" s="34">
        <v>390.9</v>
      </c>
      <c r="G77" s="52">
        <v>390.9</v>
      </c>
      <c r="H77" s="65" t="s">
        <v>79</v>
      </c>
      <c r="I77" s="11" t="s">
        <v>8</v>
      </c>
      <c r="J77" s="10" t="s">
        <v>7</v>
      </c>
      <c r="K77" s="12" t="s">
        <v>80</v>
      </c>
      <c r="L77" s="12" t="s">
        <v>80</v>
      </c>
      <c r="M77" s="10" t="s">
        <v>11</v>
      </c>
      <c r="N77" s="66"/>
      <c r="O77" s="57">
        <v>29</v>
      </c>
      <c r="P77" s="15">
        <v>29</v>
      </c>
      <c r="Q77" s="17" t="s">
        <v>11</v>
      </c>
    </row>
    <row r="78" spans="1:17" s="1" customFormat="1" ht="31.5" customHeight="1" x14ac:dyDescent="0.25">
      <c r="A78" s="31"/>
      <c r="B78" s="31"/>
      <c r="C78" s="35"/>
      <c r="D78" s="35"/>
      <c r="E78" s="36"/>
      <c r="F78" s="36"/>
      <c r="G78" s="79"/>
      <c r="H78" s="65" t="s">
        <v>82</v>
      </c>
      <c r="I78" s="11" t="s">
        <v>50</v>
      </c>
      <c r="J78" s="10" t="s">
        <v>7</v>
      </c>
      <c r="K78" s="12" t="s">
        <v>165</v>
      </c>
      <c r="L78" s="12" t="s">
        <v>166</v>
      </c>
      <c r="M78" s="10" t="s">
        <v>11</v>
      </c>
      <c r="N78" s="66"/>
      <c r="O78" s="81" t="s">
        <v>294</v>
      </c>
      <c r="P78" s="81"/>
      <c r="Q78" s="82"/>
    </row>
    <row r="79" spans="1:17" s="1" customFormat="1" ht="180" customHeight="1" x14ac:dyDescent="0.25">
      <c r="A79" s="31"/>
      <c r="B79" s="31"/>
      <c r="C79" s="35"/>
      <c r="D79" s="35"/>
      <c r="E79" s="36"/>
      <c r="F79" s="36"/>
      <c r="G79" s="53"/>
      <c r="H79" s="65" t="s">
        <v>84</v>
      </c>
      <c r="I79" s="11" t="s">
        <v>50</v>
      </c>
      <c r="J79" s="10" t="s">
        <v>7</v>
      </c>
      <c r="K79" s="12" t="s">
        <v>167</v>
      </c>
      <c r="L79" s="12" t="s">
        <v>168</v>
      </c>
      <c r="M79" s="10" t="s">
        <v>11</v>
      </c>
      <c r="N79" s="66" t="s">
        <v>307</v>
      </c>
      <c r="O79" s="81" t="s">
        <v>294</v>
      </c>
      <c r="P79" s="81"/>
      <c r="Q79" s="82"/>
    </row>
    <row r="80" spans="1:17" s="1" customFormat="1" ht="31.5" x14ac:dyDescent="0.25">
      <c r="A80" s="27" t="s">
        <v>169</v>
      </c>
      <c r="B80" s="27" t="s">
        <v>170</v>
      </c>
      <c r="C80" s="28" t="s">
        <v>67</v>
      </c>
      <c r="D80" s="10" t="s">
        <v>327</v>
      </c>
      <c r="E80" s="3">
        <f>SUM(E81:E85)</f>
        <v>769</v>
      </c>
      <c r="F80" s="3">
        <f>SUM(F81:F85)</f>
        <v>792.40000000000009</v>
      </c>
      <c r="G80" s="50">
        <f>SUM(G81:G85)-0.1</f>
        <v>775.99999999999989</v>
      </c>
      <c r="H80" s="65" t="s">
        <v>68</v>
      </c>
      <c r="I80" s="11" t="s">
        <v>69</v>
      </c>
      <c r="J80" s="10" t="s">
        <v>7</v>
      </c>
      <c r="K80" s="12" t="s">
        <v>171</v>
      </c>
      <c r="L80" s="12" t="s">
        <v>172</v>
      </c>
      <c r="M80" s="10" t="s">
        <v>11</v>
      </c>
      <c r="N80" s="66"/>
      <c r="O80" s="57">
        <v>127400</v>
      </c>
      <c r="P80" s="15">
        <v>163911.76</v>
      </c>
      <c r="Q80" s="17" t="s">
        <v>11</v>
      </c>
    </row>
    <row r="81" spans="1:17" s="1" customFormat="1" x14ac:dyDescent="0.25">
      <c r="A81" s="30"/>
      <c r="B81" s="30"/>
      <c r="C81" s="37"/>
      <c r="D81" s="10" t="s">
        <v>34</v>
      </c>
      <c r="E81" s="13">
        <v>57.2</v>
      </c>
      <c r="F81" s="13">
        <v>57.2</v>
      </c>
      <c r="G81" s="51">
        <v>57.2</v>
      </c>
      <c r="H81" s="65" t="s">
        <v>72</v>
      </c>
      <c r="I81" s="11" t="s">
        <v>73</v>
      </c>
      <c r="J81" s="10" t="s">
        <v>7</v>
      </c>
      <c r="K81" s="12" t="s">
        <v>173</v>
      </c>
      <c r="L81" s="12" t="s">
        <v>174</v>
      </c>
      <c r="M81" s="10" t="s">
        <v>11</v>
      </c>
      <c r="N81" s="66"/>
      <c r="O81" s="57">
        <v>17000</v>
      </c>
      <c r="P81" s="15">
        <v>19165</v>
      </c>
      <c r="Q81" s="17" t="s">
        <v>11</v>
      </c>
    </row>
    <row r="82" spans="1:17" s="1" customFormat="1" ht="31.5" x14ac:dyDescent="0.25">
      <c r="A82" s="30"/>
      <c r="B82" s="30"/>
      <c r="C82" s="37"/>
      <c r="D82" s="10" t="s">
        <v>81</v>
      </c>
      <c r="E82" s="13">
        <v>148</v>
      </c>
      <c r="F82" s="13">
        <v>148</v>
      </c>
      <c r="G82" s="51">
        <v>132.1</v>
      </c>
      <c r="H82" s="65" t="s">
        <v>140</v>
      </c>
      <c r="I82" s="11" t="s">
        <v>8</v>
      </c>
      <c r="J82" s="10" t="s">
        <v>7</v>
      </c>
      <c r="K82" s="12" t="s">
        <v>175</v>
      </c>
      <c r="L82" s="12" t="s">
        <v>176</v>
      </c>
      <c r="M82" s="10" t="s">
        <v>21</v>
      </c>
      <c r="N82" s="66"/>
      <c r="O82" s="57">
        <v>320</v>
      </c>
      <c r="P82" s="15">
        <v>328</v>
      </c>
      <c r="Q82" s="17" t="s">
        <v>11</v>
      </c>
    </row>
    <row r="83" spans="1:17" s="1" customFormat="1" ht="15.75" customHeight="1" x14ac:dyDescent="0.25">
      <c r="A83" s="30"/>
      <c r="B83" s="30"/>
      <c r="C83" s="37"/>
      <c r="D83" s="28" t="s">
        <v>12</v>
      </c>
      <c r="E83" s="34">
        <v>563.79999999999995</v>
      </c>
      <c r="F83" s="34">
        <v>587.20000000000005</v>
      </c>
      <c r="G83" s="52">
        <v>586.79999999999995</v>
      </c>
      <c r="H83" s="65" t="s">
        <v>79</v>
      </c>
      <c r="I83" s="11" t="s">
        <v>8</v>
      </c>
      <c r="J83" s="10" t="s">
        <v>7</v>
      </c>
      <c r="K83" s="12" t="s">
        <v>80</v>
      </c>
      <c r="L83" s="12" t="s">
        <v>80</v>
      </c>
      <c r="M83" s="10" t="s">
        <v>11</v>
      </c>
      <c r="N83" s="66"/>
      <c r="O83" s="57">
        <v>28</v>
      </c>
      <c r="P83" s="15">
        <v>29</v>
      </c>
      <c r="Q83" s="17" t="s">
        <v>11</v>
      </c>
    </row>
    <row r="84" spans="1:17" s="1" customFormat="1" ht="31.5" x14ac:dyDescent="0.25">
      <c r="A84" s="30"/>
      <c r="B84" s="30"/>
      <c r="C84" s="37"/>
      <c r="D84" s="37"/>
      <c r="E84" s="38"/>
      <c r="F84" s="38"/>
      <c r="G84" s="54"/>
      <c r="H84" s="65" t="s">
        <v>82</v>
      </c>
      <c r="I84" s="11" t="s">
        <v>50</v>
      </c>
      <c r="J84" s="10" t="s">
        <v>7</v>
      </c>
      <c r="K84" s="12" t="s">
        <v>113</v>
      </c>
      <c r="L84" s="12" t="s">
        <v>177</v>
      </c>
      <c r="M84" s="10" t="s">
        <v>11</v>
      </c>
      <c r="N84" s="66"/>
      <c r="O84" s="81" t="s">
        <v>294</v>
      </c>
      <c r="P84" s="81"/>
      <c r="Q84" s="82"/>
    </row>
    <row r="85" spans="1:17" s="1" customFormat="1" ht="47.25" customHeight="1" x14ac:dyDescent="0.25">
      <c r="A85" s="31"/>
      <c r="B85" s="31"/>
      <c r="C85" s="35"/>
      <c r="D85" s="35"/>
      <c r="E85" s="36"/>
      <c r="F85" s="36"/>
      <c r="G85" s="53"/>
      <c r="H85" s="65" t="s">
        <v>84</v>
      </c>
      <c r="I85" s="11" t="s">
        <v>50</v>
      </c>
      <c r="J85" s="10" t="s">
        <v>7</v>
      </c>
      <c r="K85" s="12" t="s">
        <v>178</v>
      </c>
      <c r="L85" s="12" t="s">
        <v>179</v>
      </c>
      <c r="M85" s="10" t="s">
        <v>11</v>
      </c>
      <c r="N85" s="66" t="s">
        <v>308</v>
      </c>
      <c r="O85" s="81" t="s">
        <v>294</v>
      </c>
      <c r="P85" s="81"/>
      <c r="Q85" s="82"/>
    </row>
    <row r="86" spans="1:17" s="1" customFormat="1" ht="47.25" x14ac:dyDescent="0.25">
      <c r="A86" s="27" t="s">
        <v>180</v>
      </c>
      <c r="B86" s="27" t="s">
        <v>181</v>
      </c>
      <c r="C86" s="28" t="s">
        <v>182</v>
      </c>
      <c r="D86" s="10" t="s">
        <v>327</v>
      </c>
      <c r="E86" s="3">
        <f t="shared" ref="E86:G86" si="4">SUM(E87:E87)</f>
        <v>300</v>
      </c>
      <c r="F86" s="3">
        <f t="shared" si="4"/>
        <v>88.3</v>
      </c>
      <c r="G86" s="50">
        <f t="shared" si="4"/>
        <v>0</v>
      </c>
      <c r="H86" s="67" t="s">
        <v>183</v>
      </c>
      <c r="I86" s="39" t="s">
        <v>50</v>
      </c>
      <c r="J86" s="28" t="s">
        <v>14</v>
      </c>
      <c r="K86" s="40" t="s">
        <v>184</v>
      </c>
      <c r="L86" s="40" t="s">
        <v>185</v>
      </c>
      <c r="M86" s="28" t="s">
        <v>21</v>
      </c>
      <c r="N86" s="68" t="s">
        <v>309</v>
      </c>
      <c r="O86" s="59">
        <v>100</v>
      </c>
      <c r="P86" s="41">
        <v>0</v>
      </c>
      <c r="Q86" s="42" t="s">
        <v>53</v>
      </c>
    </row>
    <row r="87" spans="1:17" s="1" customFormat="1" ht="15.75" customHeight="1" x14ac:dyDescent="0.25">
      <c r="A87" s="31"/>
      <c r="B87" s="31"/>
      <c r="C87" s="35"/>
      <c r="D87" s="10" t="s">
        <v>12</v>
      </c>
      <c r="E87" s="13">
        <v>300</v>
      </c>
      <c r="F87" s="13">
        <v>88.3</v>
      </c>
      <c r="G87" s="51">
        <v>0</v>
      </c>
      <c r="H87" s="69"/>
      <c r="I87" s="43"/>
      <c r="J87" s="35"/>
      <c r="K87" s="44"/>
      <c r="L87" s="44"/>
      <c r="M87" s="35"/>
      <c r="N87" s="70"/>
      <c r="O87" s="60"/>
      <c r="P87" s="45"/>
      <c r="Q87" s="45"/>
    </row>
    <row r="88" spans="1:17" s="1" customFormat="1" ht="78.75" x14ac:dyDescent="0.25">
      <c r="A88" s="27" t="s">
        <v>186</v>
      </c>
      <c r="B88" s="27" t="s">
        <v>187</v>
      </c>
      <c r="C88" s="28" t="s">
        <v>67</v>
      </c>
      <c r="D88" s="10" t="s">
        <v>327</v>
      </c>
      <c r="E88" s="3">
        <f t="shared" ref="E88:G88" si="5">SUM(E89:E89)</f>
        <v>889.6</v>
      </c>
      <c r="F88" s="3">
        <f t="shared" si="5"/>
        <v>969.4</v>
      </c>
      <c r="G88" s="50">
        <f t="shared" si="5"/>
        <v>960.9</v>
      </c>
      <c r="H88" s="65" t="s">
        <v>188</v>
      </c>
      <c r="I88" s="11" t="s">
        <v>8</v>
      </c>
      <c r="J88" s="10" t="s">
        <v>7</v>
      </c>
      <c r="K88" s="12" t="s">
        <v>189</v>
      </c>
      <c r="L88" s="12" t="s">
        <v>190</v>
      </c>
      <c r="M88" s="10" t="s">
        <v>11</v>
      </c>
      <c r="N88" s="66" t="s">
        <v>310</v>
      </c>
      <c r="O88" s="57">
        <v>127</v>
      </c>
      <c r="P88" s="15">
        <v>155</v>
      </c>
      <c r="Q88" s="17" t="s">
        <v>11</v>
      </c>
    </row>
    <row r="89" spans="1:17" s="1" customFormat="1" x14ac:dyDescent="0.25">
      <c r="A89" s="31"/>
      <c r="B89" s="31"/>
      <c r="C89" s="35"/>
      <c r="D89" s="10" t="s">
        <v>12</v>
      </c>
      <c r="E89" s="13">
        <v>889.6</v>
      </c>
      <c r="F89" s="13">
        <v>969.4</v>
      </c>
      <c r="G89" s="51">
        <v>960.9</v>
      </c>
      <c r="H89" s="65" t="s">
        <v>191</v>
      </c>
      <c r="I89" s="11" t="s">
        <v>8</v>
      </c>
      <c r="J89" s="10" t="s">
        <v>7</v>
      </c>
      <c r="K89" s="12" t="s">
        <v>189</v>
      </c>
      <c r="L89" s="12" t="s">
        <v>190</v>
      </c>
      <c r="M89" s="10" t="s">
        <v>11</v>
      </c>
      <c r="N89" s="66"/>
      <c r="O89" s="57">
        <v>127</v>
      </c>
      <c r="P89" s="15">
        <v>155</v>
      </c>
      <c r="Q89" s="17" t="s">
        <v>11</v>
      </c>
    </row>
    <row r="90" spans="1:17" s="1" customFormat="1" ht="47.25" customHeight="1" x14ac:dyDescent="0.25">
      <c r="A90" s="27" t="s">
        <v>192</v>
      </c>
      <c r="B90" s="27" t="s">
        <v>193</v>
      </c>
      <c r="C90" s="28" t="s">
        <v>67</v>
      </c>
      <c r="D90" s="10" t="s">
        <v>327</v>
      </c>
      <c r="E90" s="3">
        <f t="shared" ref="E90:G90" si="6">SUM(E91:E91)</f>
        <v>46.3</v>
      </c>
      <c r="F90" s="3">
        <f t="shared" si="6"/>
        <v>27.4</v>
      </c>
      <c r="G90" s="50">
        <f t="shared" si="6"/>
        <v>27.4</v>
      </c>
      <c r="H90" s="65" t="s">
        <v>188</v>
      </c>
      <c r="I90" s="11" t="s">
        <v>8</v>
      </c>
      <c r="J90" s="10" t="s">
        <v>7</v>
      </c>
      <c r="K90" s="12" t="s">
        <v>56</v>
      </c>
      <c r="L90" s="12" t="s">
        <v>56</v>
      </c>
      <c r="M90" s="10" t="s">
        <v>11</v>
      </c>
      <c r="N90" s="66"/>
      <c r="O90" s="57">
        <v>4</v>
      </c>
      <c r="P90" s="15">
        <v>11</v>
      </c>
      <c r="Q90" s="17" t="s">
        <v>11</v>
      </c>
    </row>
    <row r="91" spans="1:17" s="1" customFormat="1" x14ac:dyDescent="0.25">
      <c r="A91" s="31"/>
      <c r="B91" s="31"/>
      <c r="C91" s="35"/>
      <c r="D91" s="10" t="s">
        <v>12</v>
      </c>
      <c r="E91" s="13">
        <v>46.3</v>
      </c>
      <c r="F91" s="13">
        <v>27.4</v>
      </c>
      <c r="G91" s="51">
        <v>27.4</v>
      </c>
      <c r="H91" s="65" t="s">
        <v>191</v>
      </c>
      <c r="I91" s="11" t="s">
        <v>8</v>
      </c>
      <c r="J91" s="10" t="s">
        <v>7</v>
      </c>
      <c r="K91" s="12" t="s">
        <v>56</v>
      </c>
      <c r="L91" s="12" t="s">
        <v>56</v>
      </c>
      <c r="M91" s="10" t="s">
        <v>11</v>
      </c>
      <c r="N91" s="66"/>
      <c r="O91" s="57">
        <v>4</v>
      </c>
      <c r="P91" s="15">
        <v>11</v>
      </c>
      <c r="Q91" s="17" t="s">
        <v>11</v>
      </c>
    </row>
    <row r="92" spans="1:17" s="1" customFormat="1" ht="47.25" x14ac:dyDescent="0.25">
      <c r="A92" s="27" t="s">
        <v>194</v>
      </c>
      <c r="B92" s="27" t="s">
        <v>195</v>
      </c>
      <c r="C92" s="28" t="s">
        <v>67</v>
      </c>
      <c r="D92" s="10" t="s">
        <v>327</v>
      </c>
      <c r="E92" s="3">
        <f t="shared" ref="E92:G92" si="7">SUM(E93:E93)</f>
        <v>0</v>
      </c>
      <c r="F92" s="3">
        <f t="shared" si="7"/>
        <v>0.9</v>
      </c>
      <c r="G92" s="50">
        <f t="shared" si="7"/>
        <v>0.9</v>
      </c>
      <c r="H92" s="65" t="s">
        <v>188</v>
      </c>
      <c r="I92" s="11" t="s">
        <v>8</v>
      </c>
      <c r="J92" s="10" t="s">
        <v>7</v>
      </c>
      <c r="K92" s="12" t="s">
        <v>56</v>
      </c>
      <c r="L92" s="12" t="s">
        <v>196</v>
      </c>
      <c r="M92" s="10" t="s">
        <v>11</v>
      </c>
      <c r="N92" s="66" t="s">
        <v>311</v>
      </c>
      <c r="O92" s="57">
        <v>4</v>
      </c>
      <c r="P92" s="15">
        <v>4</v>
      </c>
      <c r="Q92" s="17" t="s">
        <v>11</v>
      </c>
    </row>
    <row r="93" spans="1:17" s="1" customFormat="1" x14ac:dyDescent="0.25">
      <c r="A93" s="31"/>
      <c r="B93" s="31"/>
      <c r="C93" s="35"/>
      <c r="D93" s="10" t="s">
        <v>12</v>
      </c>
      <c r="E93" s="13">
        <v>0</v>
      </c>
      <c r="F93" s="13">
        <v>0.9</v>
      </c>
      <c r="G93" s="51">
        <v>0.9</v>
      </c>
      <c r="H93" s="65" t="s">
        <v>191</v>
      </c>
      <c r="I93" s="11" t="s">
        <v>8</v>
      </c>
      <c r="J93" s="10" t="s">
        <v>7</v>
      </c>
      <c r="K93" s="12" t="s">
        <v>56</v>
      </c>
      <c r="L93" s="12" t="s">
        <v>196</v>
      </c>
      <c r="M93" s="10" t="s">
        <v>11</v>
      </c>
      <c r="N93" s="66"/>
      <c r="O93" s="57">
        <v>4</v>
      </c>
      <c r="P93" s="15">
        <v>4</v>
      </c>
      <c r="Q93" s="17" t="s">
        <v>11</v>
      </c>
    </row>
    <row r="94" spans="1:17" s="1" customFormat="1" ht="173.25" customHeight="1" x14ac:dyDescent="0.25">
      <c r="A94" s="27" t="s">
        <v>197</v>
      </c>
      <c r="B94" s="27" t="s">
        <v>198</v>
      </c>
      <c r="C94" s="28" t="s">
        <v>67</v>
      </c>
      <c r="D94" s="10" t="s">
        <v>327</v>
      </c>
      <c r="E94" s="3">
        <f>SUM(E95:E95)</f>
        <v>19.100000000000001</v>
      </c>
      <c r="F94" s="3">
        <f>SUM(F95:F95)</f>
        <v>18.899999999999999</v>
      </c>
      <c r="G94" s="50">
        <f>SUM(G95:G95)</f>
        <v>18.899999999999999</v>
      </c>
      <c r="H94" s="65" t="s">
        <v>188</v>
      </c>
      <c r="I94" s="11" t="s">
        <v>8</v>
      </c>
      <c r="J94" s="10" t="s">
        <v>7</v>
      </c>
      <c r="K94" s="12" t="s">
        <v>56</v>
      </c>
      <c r="L94" s="12" t="s">
        <v>33</v>
      </c>
      <c r="M94" s="10" t="s">
        <v>11</v>
      </c>
      <c r="N94" s="66" t="s">
        <v>312</v>
      </c>
      <c r="O94" s="57">
        <v>13</v>
      </c>
      <c r="P94" s="15">
        <v>12</v>
      </c>
      <c r="Q94" s="17" t="s">
        <v>11</v>
      </c>
    </row>
    <row r="95" spans="1:17" s="1" customFormat="1" x14ac:dyDescent="0.25">
      <c r="A95" s="31"/>
      <c r="B95" s="31"/>
      <c r="C95" s="35"/>
      <c r="D95" s="10" t="s">
        <v>34</v>
      </c>
      <c r="E95" s="13">
        <v>19.100000000000001</v>
      </c>
      <c r="F95" s="13">
        <v>18.899999999999999</v>
      </c>
      <c r="G95" s="51">
        <v>18.899999999999999</v>
      </c>
      <c r="H95" s="65" t="s">
        <v>191</v>
      </c>
      <c r="I95" s="11" t="s">
        <v>8</v>
      </c>
      <c r="J95" s="10" t="s">
        <v>7</v>
      </c>
      <c r="K95" s="12" t="s">
        <v>56</v>
      </c>
      <c r="L95" s="12" t="s">
        <v>33</v>
      </c>
      <c r="M95" s="10" t="s">
        <v>11</v>
      </c>
      <c r="N95" s="66"/>
      <c r="O95" s="57">
        <v>13</v>
      </c>
      <c r="P95" s="15">
        <v>12</v>
      </c>
      <c r="Q95" s="17" t="s">
        <v>11</v>
      </c>
    </row>
    <row r="96" spans="1:17" s="1" customFormat="1" ht="141.75" x14ac:dyDescent="0.25">
      <c r="A96" s="27" t="s">
        <v>199</v>
      </c>
      <c r="B96" s="27" t="s">
        <v>200</v>
      </c>
      <c r="C96" s="28" t="s">
        <v>67</v>
      </c>
      <c r="D96" s="10" t="s">
        <v>327</v>
      </c>
      <c r="E96" s="3">
        <f t="shared" ref="E96:G96" si="8">SUM(E97:E97)</f>
        <v>250</v>
      </c>
      <c r="F96" s="3">
        <f t="shared" si="8"/>
        <v>270</v>
      </c>
      <c r="G96" s="50">
        <f t="shared" si="8"/>
        <v>266.10000000000002</v>
      </c>
      <c r="H96" s="65" t="s">
        <v>188</v>
      </c>
      <c r="I96" s="11" t="s">
        <v>8</v>
      </c>
      <c r="J96" s="10" t="s">
        <v>7</v>
      </c>
      <c r="K96" s="12" t="s">
        <v>166</v>
      </c>
      <c r="L96" s="12" t="s">
        <v>201</v>
      </c>
      <c r="M96" s="10" t="s">
        <v>11</v>
      </c>
      <c r="N96" s="66" t="s">
        <v>313</v>
      </c>
      <c r="O96" s="57">
        <v>50</v>
      </c>
      <c r="P96" s="15">
        <v>66</v>
      </c>
      <c r="Q96" s="17" t="s">
        <v>11</v>
      </c>
    </row>
    <row r="97" spans="1:17" s="1" customFormat="1" x14ac:dyDescent="0.25">
      <c r="A97" s="31"/>
      <c r="B97" s="31"/>
      <c r="C97" s="35"/>
      <c r="D97" s="10" t="s">
        <v>12</v>
      </c>
      <c r="E97" s="13">
        <v>250</v>
      </c>
      <c r="F97" s="13">
        <v>270</v>
      </c>
      <c r="G97" s="51">
        <v>266.10000000000002</v>
      </c>
      <c r="H97" s="65" t="s">
        <v>191</v>
      </c>
      <c r="I97" s="11" t="s">
        <v>8</v>
      </c>
      <c r="J97" s="10" t="s">
        <v>7</v>
      </c>
      <c r="K97" s="12" t="s">
        <v>166</v>
      </c>
      <c r="L97" s="12" t="s">
        <v>201</v>
      </c>
      <c r="M97" s="10" t="s">
        <v>11</v>
      </c>
      <c r="N97" s="66"/>
      <c r="O97" s="57">
        <v>50</v>
      </c>
      <c r="P97" s="15">
        <v>66</v>
      </c>
      <c r="Q97" s="17" t="s">
        <v>11</v>
      </c>
    </row>
    <row r="98" spans="1:17" s="1" customFormat="1" ht="47.25" x14ac:dyDescent="0.25">
      <c r="A98" s="27" t="s">
        <v>202</v>
      </c>
      <c r="B98" s="27" t="s">
        <v>203</v>
      </c>
      <c r="C98" s="28" t="s">
        <v>67</v>
      </c>
      <c r="D98" s="10" t="s">
        <v>327</v>
      </c>
      <c r="E98" s="3">
        <f t="shared" ref="E98:G98" si="9">SUM(E99:E99)</f>
        <v>40</v>
      </c>
      <c r="F98" s="3">
        <f t="shared" si="9"/>
        <v>40</v>
      </c>
      <c r="G98" s="50">
        <f t="shared" si="9"/>
        <v>40</v>
      </c>
      <c r="H98" s="65" t="s">
        <v>188</v>
      </c>
      <c r="I98" s="11" t="s">
        <v>8</v>
      </c>
      <c r="J98" s="10" t="s">
        <v>7</v>
      </c>
      <c r="K98" s="12" t="s">
        <v>32</v>
      </c>
      <c r="L98" s="12" t="s">
        <v>33</v>
      </c>
      <c r="M98" s="10" t="s">
        <v>11</v>
      </c>
      <c r="N98" s="66"/>
      <c r="O98" s="57">
        <v>8</v>
      </c>
      <c r="P98" s="15">
        <v>10</v>
      </c>
      <c r="Q98" s="17" t="s">
        <v>11</v>
      </c>
    </row>
    <row r="99" spans="1:17" s="1" customFormat="1" x14ac:dyDescent="0.25">
      <c r="A99" s="31"/>
      <c r="B99" s="31"/>
      <c r="C99" s="35"/>
      <c r="D99" s="10" t="s">
        <v>12</v>
      </c>
      <c r="E99" s="13">
        <v>40</v>
      </c>
      <c r="F99" s="13">
        <v>40</v>
      </c>
      <c r="G99" s="51">
        <v>40</v>
      </c>
      <c r="H99" s="65" t="s">
        <v>191</v>
      </c>
      <c r="I99" s="11" t="s">
        <v>8</v>
      </c>
      <c r="J99" s="10" t="s">
        <v>7</v>
      </c>
      <c r="K99" s="12" t="s">
        <v>32</v>
      </c>
      <c r="L99" s="12" t="s">
        <v>33</v>
      </c>
      <c r="M99" s="10" t="s">
        <v>11</v>
      </c>
      <c r="N99" s="66"/>
      <c r="O99" s="57">
        <v>8</v>
      </c>
      <c r="P99" s="15">
        <v>10</v>
      </c>
      <c r="Q99" s="17" t="s">
        <v>11</v>
      </c>
    </row>
    <row r="100" spans="1:17" s="1" customFormat="1" ht="32.25" customHeight="1" x14ac:dyDescent="0.25">
      <c r="A100" s="27" t="s">
        <v>204</v>
      </c>
      <c r="B100" s="27" t="s">
        <v>205</v>
      </c>
      <c r="C100" s="28" t="s">
        <v>67</v>
      </c>
      <c r="D100" s="10" t="s">
        <v>327</v>
      </c>
      <c r="E100" s="3">
        <f t="shared" ref="E100:G100" si="10">SUM(E101:E101)</f>
        <v>10</v>
      </c>
      <c r="F100" s="3">
        <f t="shared" si="10"/>
        <v>10</v>
      </c>
      <c r="G100" s="50">
        <f t="shared" si="10"/>
        <v>10</v>
      </c>
      <c r="H100" s="65" t="s">
        <v>188</v>
      </c>
      <c r="I100" s="11" t="s">
        <v>8</v>
      </c>
      <c r="J100" s="10" t="s">
        <v>7</v>
      </c>
      <c r="K100" s="12" t="s">
        <v>56</v>
      </c>
      <c r="L100" s="12" t="s">
        <v>56</v>
      </c>
      <c r="M100" s="10" t="s">
        <v>11</v>
      </c>
      <c r="N100" s="66"/>
      <c r="O100" s="57">
        <v>1</v>
      </c>
      <c r="P100" s="15">
        <v>1</v>
      </c>
      <c r="Q100" s="17" t="s">
        <v>11</v>
      </c>
    </row>
    <row r="101" spans="1:17" s="1" customFormat="1" x14ac:dyDescent="0.25">
      <c r="A101" s="31"/>
      <c r="B101" s="31"/>
      <c r="C101" s="35"/>
      <c r="D101" s="10" t="s">
        <v>34</v>
      </c>
      <c r="E101" s="13">
        <v>10</v>
      </c>
      <c r="F101" s="13">
        <v>10</v>
      </c>
      <c r="G101" s="51">
        <v>10</v>
      </c>
      <c r="H101" s="65" t="s">
        <v>191</v>
      </c>
      <c r="I101" s="11" t="s">
        <v>8</v>
      </c>
      <c r="J101" s="10" t="s">
        <v>7</v>
      </c>
      <c r="K101" s="12" t="s">
        <v>56</v>
      </c>
      <c r="L101" s="12" t="s">
        <v>56</v>
      </c>
      <c r="M101" s="10" t="s">
        <v>11</v>
      </c>
      <c r="N101" s="66"/>
      <c r="O101" s="57">
        <v>1</v>
      </c>
      <c r="P101" s="15">
        <v>1</v>
      </c>
      <c r="Q101" s="17" t="s">
        <v>11</v>
      </c>
    </row>
    <row r="102" spans="1:17" s="1" customFormat="1" ht="47.25" customHeight="1" x14ac:dyDescent="0.25">
      <c r="A102" s="27" t="s">
        <v>206</v>
      </c>
      <c r="B102" s="27" t="s">
        <v>207</v>
      </c>
      <c r="C102" s="28" t="s">
        <v>67</v>
      </c>
      <c r="D102" s="10" t="s">
        <v>327</v>
      </c>
      <c r="E102" s="3">
        <f t="shared" ref="E102:G102" si="11">SUM(E103:E103)</f>
        <v>27</v>
      </c>
      <c r="F102" s="3">
        <f t="shared" si="11"/>
        <v>27</v>
      </c>
      <c r="G102" s="50">
        <f t="shared" si="11"/>
        <v>27</v>
      </c>
      <c r="H102" s="65" t="s">
        <v>188</v>
      </c>
      <c r="I102" s="11" t="s">
        <v>8</v>
      </c>
      <c r="J102" s="10" t="s">
        <v>7</v>
      </c>
      <c r="K102" s="12" t="s">
        <v>208</v>
      </c>
      <c r="L102" s="12" t="s">
        <v>209</v>
      </c>
      <c r="M102" s="10" t="s">
        <v>11</v>
      </c>
      <c r="N102" s="66"/>
      <c r="O102" s="57">
        <v>2</v>
      </c>
      <c r="P102" s="15">
        <v>42</v>
      </c>
      <c r="Q102" s="17" t="s">
        <v>11</v>
      </c>
    </row>
    <row r="103" spans="1:17" s="1" customFormat="1" x14ac:dyDescent="0.25">
      <c r="A103" s="31"/>
      <c r="B103" s="31"/>
      <c r="C103" s="35"/>
      <c r="D103" s="10" t="s">
        <v>12</v>
      </c>
      <c r="E103" s="13">
        <v>27</v>
      </c>
      <c r="F103" s="13">
        <v>27</v>
      </c>
      <c r="G103" s="51">
        <v>27</v>
      </c>
      <c r="H103" s="65" t="s">
        <v>191</v>
      </c>
      <c r="I103" s="11" t="s">
        <v>8</v>
      </c>
      <c r="J103" s="10" t="s">
        <v>7</v>
      </c>
      <c r="K103" s="12" t="s">
        <v>208</v>
      </c>
      <c r="L103" s="12" t="s">
        <v>209</v>
      </c>
      <c r="M103" s="10" t="s">
        <v>11</v>
      </c>
      <c r="N103" s="66"/>
      <c r="O103" s="57">
        <v>2</v>
      </c>
      <c r="P103" s="15">
        <v>42</v>
      </c>
      <c r="Q103" s="17" t="s">
        <v>11</v>
      </c>
    </row>
    <row r="104" spans="1:17" s="1" customFormat="1" ht="47.25" x14ac:dyDescent="0.25">
      <c r="A104" s="27" t="s">
        <v>210</v>
      </c>
      <c r="B104" s="27" t="s">
        <v>211</v>
      </c>
      <c r="C104" s="28" t="s">
        <v>67</v>
      </c>
      <c r="D104" s="10" t="s">
        <v>327</v>
      </c>
      <c r="E104" s="3">
        <f t="shared" ref="E104:G104" si="12">SUM(E105:E105)</f>
        <v>32.200000000000003</v>
      </c>
      <c r="F104" s="3">
        <f t="shared" si="12"/>
        <v>32.200000000000003</v>
      </c>
      <c r="G104" s="50">
        <f t="shared" si="12"/>
        <v>32.200000000000003</v>
      </c>
      <c r="H104" s="65" t="s">
        <v>188</v>
      </c>
      <c r="I104" s="11" t="s">
        <v>8</v>
      </c>
      <c r="J104" s="10" t="s">
        <v>7</v>
      </c>
      <c r="K104" s="12" t="s">
        <v>212</v>
      </c>
      <c r="L104" s="12" t="s">
        <v>212</v>
      </c>
      <c r="M104" s="10" t="s">
        <v>11</v>
      </c>
      <c r="N104" s="66"/>
      <c r="O104" s="57">
        <v>54</v>
      </c>
      <c r="P104" s="15">
        <v>54</v>
      </c>
      <c r="Q104" s="17" t="s">
        <v>11</v>
      </c>
    </row>
    <row r="105" spans="1:17" s="1" customFormat="1" ht="47.25" x14ac:dyDescent="0.25">
      <c r="A105" s="31"/>
      <c r="B105" s="31"/>
      <c r="C105" s="35"/>
      <c r="D105" s="10" t="s">
        <v>12</v>
      </c>
      <c r="E105" s="13">
        <v>32.200000000000003</v>
      </c>
      <c r="F105" s="13">
        <v>32.200000000000003</v>
      </c>
      <c r="G105" s="51">
        <v>32.200000000000003</v>
      </c>
      <c r="H105" s="65" t="s">
        <v>191</v>
      </c>
      <c r="I105" s="11" t="s">
        <v>8</v>
      </c>
      <c r="J105" s="10" t="s">
        <v>7</v>
      </c>
      <c r="K105" s="12" t="s">
        <v>212</v>
      </c>
      <c r="L105" s="12" t="s">
        <v>212</v>
      </c>
      <c r="M105" s="10" t="s">
        <v>11</v>
      </c>
      <c r="N105" s="66" t="s">
        <v>213</v>
      </c>
      <c r="O105" s="57">
        <v>54</v>
      </c>
      <c r="P105" s="15">
        <v>54</v>
      </c>
      <c r="Q105" s="17" t="s">
        <v>11</v>
      </c>
    </row>
    <row r="106" spans="1:17" s="1" customFormat="1" ht="47.25" x14ac:dyDescent="0.25">
      <c r="A106" s="2" t="s">
        <v>214</v>
      </c>
      <c r="B106" s="2" t="s">
        <v>215</v>
      </c>
      <c r="C106" s="10" t="s">
        <v>67</v>
      </c>
      <c r="D106" s="10" t="s">
        <v>327</v>
      </c>
      <c r="E106" s="3">
        <f t="shared" ref="E106:G106" si="13">SUM(E107:E107)</f>
        <v>557.4</v>
      </c>
      <c r="F106" s="3">
        <f t="shared" si="13"/>
        <v>557.4</v>
      </c>
      <c r="G106" s="50">
        <f t="shared" si="13"/>
        <v>475.2</v>
      </c>
      <c r="H106" s="65" t="s">
        <v>216</v>
      </c>
      <c r="I106" s="11" t="s">
        <v>50</v>
      </c>
      <c r="J106" s="10" t="s">
        <v>7</v>
      </c>
      <c r="K106" s="12" t="s">
        <v>83</v>
      </c>
      <c r="L106" s="12" t="s">
        <v>184</v>
      </c>
      <c r="M106" s="10" t="s">
        <v>11</v>
      </c>
      <c r="N106" s="66"/>
      <c r="O106" s="57">
        <v>95</v>
      </c>
      <c r="P106" s="15">
        <v>98</v>
      </c>
      <c r="Q106" s="17" t="s">
        <v>11</v>
      </c>
    </row>
    <row r="107" spans="1:17" s="1" customFormat="1" ht="31.5" x14ac:dyDescent="0.25">
      <c r="A107" s="31"/>
      <c r="B107" s="31"/>
      <c r="C107" s="35"/>
      <c r="D107" s="10" t="s">
        <v>12</v>
      </c>
      <c r="E107" s="13">
        <v>557.4</v>
      </c>
      <c r="F107" s="13">
        <v>557.4</v>
      </c>
      <c r="G107" s="51">
        <v>475.2</v>
      </c>
      <c r="H107" s="65" t="s">
        <v>217</v>
      </c>
      <c r="I107" s="11" t="s">
        <v>8</v>
      </c>
      <c r="J107" s="10" t="s">
        <v>7</v>
      </c>
      <c r="K107" s="12" t="s">
        <v>218</v>
      </c>
      <c r="L107" s="12" t="s">
        <v>219</v>
      </c>
      <c r="M107" s="10" t="s">
        <v>11</v>
      </c>
      <c r="N107" s="66" t="s">
        <v>314</v>
      </c>
      <c r="O107" s="57">
        <v>252500</v>
      </c>
      <c r="P107" s="15">
        <v>254930</v>
      </c>
      <c r="Q107" s="17" t="s">
        <v>11</v>
      </c>
    </row>
    <row r="108" spans="1:17" s="1" customFormat="1" ht="47.25" x14ac:dyDescent="0.25">
      <c r="A108" s="27" t="s">
        <v>220</v>
      </c>
      <c r="B108" s="27" t="s">
        <v>221</v>
      </c>
      <c r="C108" s="28" t="s">
        <v>67</v>
      </c>
      <c r="D108" s="10" t="s">
        <v>327</v>
      </c>
      <c r="E108" s="3">
        <f t="shared" ref="E108:G108" si="14">SUM(E109:E109)</f>
        <v>39</v>
      </c>
      <c r="F108" s="3">
        <f t="shared" si="14"/>
        <v>39</v>
      </c>
      <c r="G108" s="50">
        <f t="shared" si="14"/>
        <v>39</v>
      </c>
      <c r="H108" s="67" t="s">
        <v>222</v>
      </c>
      <c r="I108" s="39" t="s">
        <v>8</v>
      </c>
      <c r="J108" s="28" t="s">
        <v>7</v>
      </c>
      <c r="K108" s="40" t="s">
        <v>24</v>
      </c>
      <c r="L108" s="40" t="s">
        <v>24</v>
      </c>
      <c r="M108" s="28" t="s">
        <v>11</v>
      </c>
      <c r="N108" s="68" t="s">
        <v>315</v>
      </c>
      <c r="O108" s="59">
        <v>13</v>
      </c>
      <c r="P108" s="41">
        <v>13</v>
      </c>
      <c r="Q108" s="42" t="s">
        <v>11</v>
      </c>
    </row>
    <row r="109" spans="1:17" s="1" customFormat="1" x14ac:dyDescent="0.25">
      <c r="A109" s="31"/>
      <c r="B109" s="31"/>
      <c r="C109" s="35"/>
      <c r="D109" s="10" t="s">
        <v>12</v>
      </c>
      <c r="E109" s="13">
        <v>39</v>
      </c>
      <c r="F109" s="13">
        <v>39</v>
      </c>
      <c r="G109" s="51">
        <v>39</v>
      </c>
      <c r="H109" s="69"/>
      <c r="I109" s="43"/>
      <c r="J109" s="35"/>
      <c r="K109" s="44"/>
      <c r="L109" s="44"/>
      <c r="M109" s="35"/>
      <c r="N109" s="70"/>
      <c r="O109" s="60"/>
      <c r="P109" s="45"/>
      <c r="Q109" s="45"/>
    </row>
    <row r="110" spans="1:17" s="1" customFormat="1" ht="75" x14ac:dyDescent="0.25">
      <c r="A110" s="27" t="s">
        <v>223</v>
      </c>
      <c r="B110" s="27" t="s">
        <v>224</v>
      </c>
      <c r="C110" s="28" t="s">
        <v>67</v>
      </c>
      <c r="D110" s="10" t="s">
        <v>327</v>
      </c>
      <c r="E110" s="3">
        <f t="shared" ref="E110:G110" si="15">SUM(E111:E111)</f>
        <v>1193.5</v>
      </c>
      <c r="F110" s="3">
        <f t="shared" si="15"/>
        <v>1089.5999999999999</v>
      </c>
      <c r="G110" s="50">
        <f t="shared" si="15"/>
        <v>1022.3</v>
      </c>
      <c r="H110" s="67" t="s">
        <v>225</v>
      </c>
      <c r="I110" s="39" t="s">
        <v>8</v>
      </c>
      <c r="J110" s="28" t="s">
        <v>7</v>
      </c>
      <c r="K110" s="40" t="s">
        <v>45</v>
      </c>
      <c r="L110" s="40" t="s">
        <v>45</v>
      </c>
      <c r="M110" s="28" t="s">
        <v>11</v>
      </c>
      <c r="N110" s="71" t="s">
        <v>316</v>
      </c>
      <c r="O110" s="59">
        <v>4</v>
      </c>
      <c r="P110" s="41">
        <v>4</v>
      </c>
      <c r="Q110" s="42" t="s">
        <v>11</v>
      </c>
    </row>
    <row r="111" spans="1:17" s="1" customFormat="1" x14ac:dyDescent="0.25">
      <c r="A111" s="31"/>
      <c r="B111" s="31"/>
      <c r="C111" s="35"/>
      <c r="D111" s="10" t="s">
        <v>12</v>
      </c>
      <c r="E111" s="13">
        <v>1193.5</v>
      </c>
      <c r="F111" s="13">
        <v>1089.5999999999999</v>
      </c>
      <c r="G111" s="51">
        <v>1022.3</v>
      </c>
      <c r="H111" s="69"/>
      <c r="I111" s="43"/>
      <c r="J111" s="35"/>
      <c r="K111" s="44"/>
      <c r="L111" s="44"/>
      <c r="M111" s="35"/>
      <c r="N111" s="70"/>
      <c r="O111" s="60"/>
      <c r="P111" s="45"/>
      <c r="Q111" s="45"/>
    </row>
    <row r="112" spans="1:17" s="1" customFormat="1" ht="47.25" x14ac:dyDescent="0.25">
      <c r="A112" s="27" t="s">
        <v>226</v>
      </c>
      <c r="B112" s="27" t="s">
        <v>227</v>
      </c>
      <c r="C112" s="28" t="s">
        <v>328</v>
      </c>
      <c r="D112" s="10" t="s">
        <v>327</v>
      </c>
      <c r="E112" s="3">
        <f t="shared" ref="E112:G112" si="16">SUM(E113:E113)</f>
        <v>907.5</v>
      </c>
      <c r="F112" s="3">
        <f t="shared" si="16"/>
        <v>907.5</v>
      </c>
      <c r="G112" s="50">
        <f t="shared" si="16"/>
        <v>832.5</v>
      </c>
      <c r="H112" s="67" t="s">
        <v>228</v>
      </c>
      <c r="I112" s="39" t="s">
        <v>50</v>
      </c>
      <c r="J112" s="28" t="s">
        <v>7</v>
      </c>
      <c r="K112" s="40" t="s">
        <v>184</v>
      </c>
      <c r="L112" s="40" t="s">
        <v>229</v>
      </c>
      <c r="M112" s="28" t="s">
        <v>11</v>
      </c>
      <c r="N112" s="68"/>
      <c r="O112" s="59">
        <v>100</v>
      </c>
      <c r="P112" s="41">
        <v>55</v>
      </c>
      <c r="Q112" s="42" t="s">
        <v>21</v>
      </c>
    </row>
    <row r="113" spans="1:17" s="1" customFormat="1" x14ac:dyDescent="0.25">
      <c r="A113" s="31"/>
      <c r="B113" s="31"/>
      <c r="C113" s="35"/>
      <c r="D113" s="10" t="s">
        <v>12</v>
      </c>
      <c r="E113" s="13">
        <v>907.5</v>
      </c>
      <c r="F113" s="13">
        <v>907.5</v>
      </c>
      <c r="G113" s="51">
        <v>832.5</v>
      </c>
      <c r="H113" s="69"/>
      <c r="I113" s="43"/>
      <c r="J113" s="35"/>
      <c r="K113" s="44"/>
      <c r="L113" s="44"/>
      <c r="M113" s="35"/>
      <c r="N113" s="70"/>
      <c r="O113" s="60"/>
      <c r="P113" s="45"/>
      <c r="Q113" s="45"/>
    </row>
    <row r="114" spans="1:17" s="1" customFormat="1" ht="31.5" x14ac:dyDescent="0.25">
      <c r="A114" s="27" t="s">
        <v>230</v>
      </c>
      <c r="B114" s="27" t="s">
        <v>231</v>
      </c>
      <c r="C114" s="28" t="s">
        <v>63</v>
      </c>
      <c r="D114" s="10" t="s">
        <v>327</v>
      </c>
      <c r="E114" s="3">
        <f t="shared" ref="E114:G114" si="17">SUM(E115:E116)</f>
        <v>5000</v>
      </c>
      <c r="F114" s="3">
        <f t="shared" si="17"/>
        <v>5000</v>
      </c>
      <c r="G114" s="50">
        <f t="shared" si="17"/>
        <v>79.400000000000006</v>
      </c>
      <c r="H114" s="67" t="s">
        <v>49</v>
      </c>
      <c r="I114" s="39" t="s">
        <v>50</v>
      </c>
      <c r="J114" s="28" t="s">
        <v>7</v>
      </c>
      <c r="K114" s="40" t="s">
        <v>20</v>
      </c>
      <c r="L114" s="40" t="s">
        <v>20</v>
      </c>
      <c r="M114" s="28" t="s">
        <v>11</v>
      </c>
      <c r="N114" s="68"/>
      <c r="O114" s="59">
        <v>10</v>
      </c>
      <c r="P114" s="41">
        <v>15</v>
      </c>
      <c r="Q114" s="42" t="s">
        <v>11</v>
      </c>
    </row>
    <row r="115" spans="1:17" s="1" customFormat="1" x14ac:dyDescent="0.25">
      <c r="A115" s="30"/>
      <c r="B115" s="30"/>
      <c r="C115" s="37"/>
      <c r="D115" s="10" t="s">
        <v>232</v>
      </c>
      <c r="E115" s="13">
        <v>0</v>
      </c>
      <c r="F115" s="13">
        <v>0</v>
      </c>
      <c r="G115" s="51">
        <v>0</v>
      </c>
      <c r="H115" s="72"/>
      <c r="I115" s="46"/>
      <c r="J115" s="37"/>
      <c r="K115" s="47"/>
      <c r="L115" s="47"/>
      <c r="M115" s="37"/>
      <c r="N115" s="73"/>
      <c r="O115" s="61"/>
      <c r="P115" s="48"/>
      <c r="Q115" s="48"/>
    </row>
    <row r="116" spans="1:17" s="1" customFormat="1" x14ac:dyDescent="0.25">
      <c r="A116" s="31"/>
      <c r="B116" s="31"/>
      <c r="C116" s="35"/>
      <c r="D116" s="10" t="s">
        <v>12</v>
      </c>
      <c r="E116" s="13">
        <v>5000</v>
      </c>
      <c r="F116" s="13">
        <v>5000</v>
      </c>
      <c r="G116" s="51">
        <v>79.400000000000006</v>
      </c>
      <c r="H116" s="69"/>
      <c r="I116" s="43"/>
      <c r="J116" s="35"/>
      <c r="K116" s="44"/>
      <c r="L116" s="44"/>
      <c r="M116" s="35"/>
      <c r="N116" s="70"/>
      <c r="O116" s="60"/>
      <c r="P116" s="45"/>
      <c r="Q116" s="45"/>
    </row>
    <row r="117" spans="1:17" s="1" customFormat="1" ht="47.25" x14ac:dyDescent="0.25">
      <c r="A117" s="27" t="s">
        <v>233</v>
      </c>
      <c r="B117" s="27" t="s">
        <v>234</v>
      </c>
      <c r="C117" s="28" t="s">
        <v>235</v>
      </c>
      <c r="D117" s="10" t="s">
        <v>327</v>
      </c>
      <c r="E117" s="3">
        <f t="shared" ref="E117:G117" si="18">SUM(E118:E118)</f>
        <v>0</v>
      </c>
      <c r="F117" s="3">
        <f t="shared" si="18"/>
        <v>245.7</v>
      </c>
      <c r="G117" s="50">
        <f t="shared" si="18"/>
        <v>106</v>
      </c>
      <c r="H117" s="65" t="s">
        <v>49</v>
      </c>
      <c r="I117" s="11" t="s">
        <v>50</v>
      </c>
      <c r="J117" s="10" t="s">
        <v>7</v>
      </c>
      <c r="K117" s="12" t="s">
        <v>184</v>
      </c>
      <c r="L117" s="12" t="s">
        <v>184</v>
      </c>
      <c r="M117" s="10" t="s">
        <v>11</v>
      </c>
      <c r="N117" s="66"/>
      <c r="O117" s="57">
        <v>100</v>
      </c>
      <c r="P117" s="15">
        <v>95</v>
      </c>
      <c r="Q117" s="17" t="s">
        <v>11</v>
      </c>
    </row>
    <row r="118" spans="1:17" s="1" customFormat="1" ht="31.5" x14ac:dyDescent="0.25">
      <c r="A118" s="31"/>
      <c r="B118" s="31"/>
      <c r="C118" s="35"/>
      <c r="D118" s="10" t="s">
        <v>236</v>
      </c>
      <c r="E118" s="13">
        <v>0</v>
      </c>
      <c r="F118" s="13">
        <v>245.7</v>
      </c>
      <c r="G118" s="51">
        <v>106</v>
      </c>
      <c r="H118" s="65" t="s">
        <v>237</v>
      </c>
      <c r="I118" s="11" t="s">
        <v>238</v>
      </c>
      <c r="J118" s="10" t="s">
        <v>7</v>
      </c>
      <c r="K118" s="12" t="s">
        <v>239</v>
      </c>
      <c r="L118" s="12" t="s">
        <v>239</v>
      </c>
      <c r="M118" s="10" t="s">
        <v>11</v>
      </c>
      <c r="N118" s="66"/>
      <c r="O118" s="57">
        <v>1054.17</v>
      </c>
      <c r="P118" s="15">
        <v>1054.17</v>
      </c>
      <c r="Q118" s="17" t="s">
        <v>11</v>
      </c>
    </row>
    <row r="119" spans="1:17" s="1" customFormat="1" ht="47.25" x14ac:dyDescent="0.25">
      <c r="A119" s="27" t="s">
        <v>240</v>
      </c>
      <c r="B119" s="27" t="s">
        <v>241</v>
      </c>
      <c r="C119" s="28" t="s">
        <v>27</v>
      </c>
      <c r="D119" s="10" t="s">
        <v>327</v>
      </c>
      <c r="E119" s="3">
        <f>SUM(E120:E122)</f>
        <v>34.299999999999997</v>
      </c>
      <c r="F119" s="3">
        <f>SUM(F120:F122)</f>
        <v>32.200000000000003</v>
      </c>
      <c r="G119" s="50">
        <f>SUM(G120:G122)</f>
        <v>28.6</v>
      </c>
      <c r="H119" s="65" t="s">
        <v>242</v>
      </c>
      <c r="I119" s="11" t="s">
        <v>8</v>
      </c>
      <c r="J119" s="10" t="s">
        <v>7</v>
      </c>
      <c r="K119" s="12" t="s">
        <v>56</v>
      </c>
      <c r="L119" s="12" t="s">
        <v>52</v>
      </c>
      <c r="M119" s="10" t="s">
        <v>53</v>
      </c>
      <c r="N119" s="66" t="s">
        <v>317</v>
      </c>
      <c r="O119" s="81" t="s">
        <v>294</v>
      </c>
      <c r="P119" s="81"/>
      <c r="Q119" s="82"/>
    </row>
    <row r="120" spans="1:17" s="1" customFormat="1" x14ac:dyDescent="0.25">
      <c r="A120" s="30"/>
      <c r="B120" s="30"/>
      <c r="C120" s="37"/>
      <c r="D120" s="10" t="s">
        <v>12</v>
      </c>
      <c r="E120" s="13">
        <v>8.9</v>
      </c>
      <c r="F120" s="13">
        <v>0</v>
      </c>
      <c r="G120" s="51">
        <v>0</v>
      </c>
      <c r="H120" s="65" t="s">
        <v>243</v>
      </c>
      <c r="I120" s="11" t="s">
        <v>8</v>
      </c>
      <c r="J120" s="10" t="s">
        <v>7</v>
      </c>
      <c r="K120" s="12" t="s">
        <v>52</v>
      </c>
      <c r="L120" s="12" t="s">
        <v>52</v>
      </c>
      <c r="M120" s="10" t="s">
        <v>244</v>
      </c>
      <c r="N120" s="66"/>
      <c r="O120" s="81" t="s">
        <v>294</v>
      </c>
      <c r="P120" s="81"/>
      <c r="Q120" s="82"/>
    </row>
    <row r="121" spans="1:17" s="1" customFormat="1" x14ac:dyDescent="0.25">
      <c r="A121" s="30"/>
      <c r="B121" s="30"/>
      <c r="C121" s="37"/>
      <c r="D121" s="10" t="s">
        <v>81</v>
      </c>
      <c r="E121" s="13">
        <v>25.4</v>
      </c>
      <c r="F121" s="13">
        <v>32.200000000000003</v>
      </c>
      <c r="G121" s="51">
        <v>28.6</v>
      </c>
      <c r="H121" s="65" t="s">
        <v>188</v>
      </c>
      <c r="I121" s="11" t="s">
        <v>8</v>
      </c>
      <c r="J121" s="10" t="s">
        <v>7</v>
      </c>
      <c r="K121" s="12" t="s">
        <v>52</v>
      </c>
      <c r="L121" s="12" t="s">
        <v>52</v>
      </c>
      <c r="M121" s="10" t="s">
        <v>244</v>
      </c>
      <c r="N121" s="66"/>
      <c r="O121" s="81" t="s">
        <v>294</v>
      </c>
      <c r="P121" s="81"/>
      <c r="Q121" s="82"/>
    </row>
    <row r="122" spans="1:17" s="1" customFormat="1" x14ac:dyDescent="0.25">
      <c r="A122" s="31"/>
      <c r="B122" s="31"/>
      <c r="C122" s="35"/>
      <c r="D122" s="10" t="s">
        <v>17</v>
      </c>
      <c r="E122" s="13">
        <v>0</v>
      </c>
      <c r="F122" s="13">
        <v>0</v>
      </c>
      <c r="G122" s="51">
        <v>0</v>
      </c>
      <c r="H122" s="65" t="s">
        <v>245</v>
      </c>
      <c r="I122" s="11" t="s">
        <v>8</v>
      </c>
      <c r="J122" s="10" t="s">
        <v>7</v>
      </c>
      <c r="K122" s="12" t="s">
        <v>52</v>
      </c>
      <c r="L122" s="12" t="s">
        <v>52</v>
      </c>
      <c r="M122" s="10" t="s">
        <v>244</v>
      </c>
      <c r="N122" s="66"/>
      <c r="O122" s="81" t="s">
        <v>294</v>
      </c>
      <c r="P122" s="81"/>
      <c r="Q122" s="82"/>
    </row>
    <row r="123" spans="1:17" s="1" customFormat="1" ht="47.25" x14ac:dyDescent="0.25">
      <c r="A123" s="27" t="s">
        <v>246</v>
      </c>
      <c r="B123" s="27" t="s">
        <v>247</v>
      </c>
      <c r="C123" s="28" t="s">
        <v>235</v>
      </c>
      <c r="D123" s="10" t="s">
        <v>327</v>
      </c>
      <c r="E123" s="3">
        <f t="shared" ref="E123:G123" si="19">SUM(E124:E124)</f>
        <v>261.3</v>
      </c>
      <c r="F123" s="3">
        <f t="shared" si="19"/>
        <v>510.5</v>
      </c>
      <c r="G123" s="50">
        <f t="shared" si="19"/>
        <v>383</v>
      </c>
      <c r="H123" s="67" t="s">
        <v>248</v>
      </c>
      <c r="I123" s="39" t="s">
        <v>8</v>
      </c>
      <c r="J123" s="28" t="s">
        <v>7</v>
      </c>
      <c r="K123" s="40" t="s">
        <v>196</v>
      </c>
      <c r="L123" s="40" t="s">
        <v>45</v>
      </c>
      <c r="M123" s="28" t="s">
        <v>11</v>
      </c>
      <c r="N123" s="68"/>
      <c r="O123" s="59">
        <v>1</v>
      </c>
      <c r="P123" s="41">
        <v>3</v>
      </c>
      <c r="Q123" s="42" t="s">
        <v>11</v>
      </c>
    </row>
    <row r="124" spans="1:17" s="1" customFormat="1" x14ac:dyDescent="0.25">
      <c r="A124" s="31"/>
      <c r="B124" s="31"/>
      <c r="C124" s="35"/>
      <c r="D124" s="10" t="s">
        <v>12</v>
      </c>
      <c r="E124" s="13">
        <v>261.3</v>
      </c>
      <c r="F124" s="13">
        <v>510.5</v>
      </c>
      <c r="G124" s="51">
        <v>383</v>
      </c>
      <c r="H124" s="69"/>
      <c r="I124" s="43"/>
      <c r="J124" s="35"/>
      <c r="K124" s="44"/>
      <c r="L124" s="44"/>
      <c r="M124" s="35"/>
      <c r="N124" s="70"/>
      <c r="O124" s="60"/>
      <c r="P124" s="45"/>
      <c r="Q124" s="45"/>
    </row>
    <row r="125" spans="1:17" s="1" customFormat="1" ht="63" x14ac:dyDescent="0.25">
      <c r="A125" s="27" t="s">
        <v>249</v>
      </c>
      <c r="B125" s="27" t="s">
        <v>250</v>
      </c>
      <c r="C125" s="28" t="s">
        <v>235</v>
      </c>
      <c r="D125" s="10" t="s">
        <v>327</v>
      </c>
      <c r="E125" s="3">
        <f t="shared" ref="E125:G125" si="20">SUM(E126:E126)</f>
        <v>1109.7</v>
      </c>
      <c r="F125" s="3">
        <f t="shared" si="20"/>
        <v>814.5</v>
      </c>
      <c r="G125" s="50">
        <f t="shared" si="20"/>
        <v>238.9</v>
      </c>
      <c r="H125" s="67" t="s">
        <v>251</v>
      </c>
      <c r="I125" s="39" t="s">
        <v>8</v>
      </c>
      <c r="J125" s="28" t="s">
        <v>7</v>
      </c>
      <c r="K125" s="40" t="s">
        <v>252</v>
      </c>
      <c r="L125" s="40" t="s">
        <v>253</v>
      </c>
      <c r="M125" s="28" t="s">
        <v>11</v>
      </c>
      <c r="N125" s="68"/>
      <c r="O125" s="59">
        <v>40</v>
      </c>
      <c r="P125" s="41">
        <v>47</v>
      </c>
      <c r="Q125" s="42" t="s">
        <v>11</v>
      </c>
    </row>
    <row r="126" spans="1:17" s="1" customFormat="1" x14ac:dyDescent="0.25">
      <c r="A126" s="31"/>
      <c r="B126" s="31"/>
      <c r="C126" s="35"/>
      <c r="D126" s="10" t="s">
        <v>12</v>
      </c>
      <c r="E126" s="13">
        <v>1109.7</v>
      </c>
      <c r="F126" s="13">
        <v>814.5</v>
      </c>
      <c r="G126" s="51">
        <v>238.9</v>
      </c>
      <c r="H126" s="69"/>
      <c r="I126" s="43"/>
      <c r="J126" s="35"/>
      <c r="K126" s="44"/>
      <c r="L126" s="44"/>
      <c r="M126" s="35"/>
      <c r="N126" s="70"/>
      <c r="O126" s="60"/>
      <c r="P126" s="45"/>
      <c r="Q126" s="45"/>
    </row>
    <row r="127" spans="1:17" s="1" customFormat="1" ht="165.75" customHeight="1" x14ac:dyDescent="0.25">
      <c r="A127" s="27" t="s">
        <v>254</v>
      </c>
      <c r="B127" s="27" t="s">
        <v>255</v>
      </c>
      <c r="C127" s="28" t="s">
        <v>235</v>
      </c>
      <c r="D127" s="10" t="s">
        <v>327</v>
      </c>
      <c r="E127" s="3">
        <f t="shared" ref="E127:G127" si="21">SUM(E128:E128)</f>
        <v>500</v>
      </c>
      <c r="F127" s="3">
        <f t="shared" si="21"/>
        <v>546</v>
      </c>
      <c r="G127" s="50">
        <f t="shared" si="21"/>
        <v>544.29999999999995</v>
      </c>
      <c r="H127" s="67" t="s">
        <v>256</v>
      </c>
      <c r="I127" s="39" t="s">
        <v>8</v>
      </c>
      <c r="J127" s="28" t="s">
        <v>7</v>
      </c>
      <c r="K127" s="40" t="s">
        <v>23</v>
      </c>
      <c r="L127" s="40" t="s">
        <v>64</v>
      </c>
      <c r="M127" s="28" t="s">
        <v>11</v>
      </c>
      <c r="N127" s="68" t="s">
        <v>318</v>
      </c>
      <c r="O127" s="59">
        <v>20</v>
      </c>
      <c r="P127" s="41">
        <v>13</v>
      </c>
      <c r="Q127" s="42" t="s">
        <v>21</v>
      </c>
    </row>
    <row r="128" spans="1:17" s="1" customFormat="1" x14ac:dyDescent="0.25">
      <c r="A128" s="31"/>
      <c r="B128" s="31"/>
      <c r="C128" s="35"/>
      <c r="D128" s="10" t="s">
        <v>12</v>
      </c>
      <c r="E128" s="13">
        <v>500</v>
      </c>
      <c r="F128" s="13">
        <v>546</v>
      </c>
      <c r="G128" s="51">
        <v>544.29999999999995</v>
      </c>
      <c r="H128" s="69"/>
      <c r="I128" s="43"/>
      <c r="J128" s="35"/>
      <c r="K128" s="44"/>
      <c r="L128" s="44"/>
      <c r="M128" s="35"/>
      <c r="N128" s="70"/>
      <c r="O128" s="60"/>
      <c r="P128" s="45"/>
      <c r="Q128" s="45"/>
    </row>
    <row r="129" spans="1:17" s="1" customFormat="1" ht="63" x14ac:dyDescent="0.25">
      <c r="A129" s="27" t="s">
        <v>257</v>
      </c>
      <c r="B129" s="27" t="s">
        <v>258</v>
      </c>
      <c r="C129" s="28" t="s">
        <v>27</v>
      </c>
      <c r="D129" s="10" t="s">
        <v>327</v>
      </c>
      <c r="E129" s="3">
        <f t="shared" ref="E129:G129" si="22">SUM(E130:E131)</f>
        <v>282</v>
      </c>
      <c r="F129" s="3">
        <f t="shared" si="22"/>
        <v>130</v>
      </c>
      <c r="G129" s="50">
        <f t="shared" si="22"/>
        <v>4.4000000000000004</v>
      </c>
      <c r="H129" s="65" t="s">
        <v>259</v>
      </c>
      <c r="I129" s="11" t="s">
        <v>8</v>
      </c>
      <c r="J129" s="10" t="s">
        <v>7</v>
      </c>
      <c r="K129" s="12" t="s">
        <v>52</v>
      </c>
      <c r="L129" s="12" t="s">
        <v>52</v>
      </c>
      <c r="M129" s="10" t="s">
        <v>244</v>
      </c>
      <c r="N129" s="66"/>
      <c r="O129" s="81" t="s">
        <v>294</v>
      </c>
      <c r="P129" s="81"/>
      <c r="Q129" s="82"/>
    </row>
    <row r="130" spans="1:17" s="1" customFormat="1" x14ac:dyDescent="0.25">
      <c r="A130" s="30"/>
      <c r="B130" s="30"/>
      <c r="C130" s="37"/>
      <c r="D130" s="10" t="s">
        <v>12</v>
      </c>
      <c r="E130" s="13">
        <v>130</v>
      </c>
      <c r="F130" s="13">
        <v>130</v>
      </c>
      <c r="G130" s="51">
        <v>4.4000000000000004</v>
      </c>
      <c r="H130" s="67" t="s">
        <v>49</v>
      </c>
      <c r="I130" s="39" t="s">
        <v>50</v>
      </c>
      <c r="J130" s="28" t="s">
        <v>7</v>
      </c>
      <c r="K130" s="40" t="s">
        <v>51</v>
      </c>
      <c r="L130" s="40" t="s">
        <v>51</v>
      </c>
      <c r="M130" s="28" t="s">
        <v>11</v>
      </c>
      <c r="N130" s="68"/>
      <c r="O130" s="94" t="s">
        <v>294</v>
      </c>
      <c r="P130" s="94"/>
      <c r="Q130" s="95"/>
    </row>
    <row r="131" spans="1:17" s="1" customFormat="1" ht="15.75" customHeight="1" x14ac:dyDescent="0.25">
      <c r="A131" s="31"/>
      <c r="B131" s="31"/>
      <c r="C131" s="35"/>
      <c r="D131" s="10" t="s">
        <v>17</v>
      </c>
      <c r="E131" s="13">
        <v>152</v>
      </c>
      <c r="F131" s="13"/>
      <c r="G131" s="51"/>
      <c r="H131" s="69"/>
      <c r="I131" s="43"/>
      <c r="J131" s="35"/>
      <c r="K131" s="44"/>
      <c r="L131" s="44"/>
      <c r="M131" s="35"/>
      <c r="N131" s="70"/>
      <c r="O131" s="96"/>
      <c r="P131" s="96"/>
      <c r="Q131" s="97"/>
    </row>
    <row r="132" spans="1:17" s="1" customFormat="1" ht="63" x14ac:dyDescent="0.25">
      <c r="A132" s="27" t="s">
        <v>260</v>
      </c>
      <c r="B132" s="27" t="s">
        <v>261</v>
      </c>
      <c r="C132" s="28" t="s">
        <v>27</v>
      </c>
      <c r="D132" s="10" t="s">
        <v>327</v>
      </c>
      <c r="E132" s="3">
        <f t="shared" ref="E132:G132" si="23">SUM(E133:E134)</f>
        <v>15</v>
      </c>
      <c r="F132" s="3">
        <f t="shared" si="23"/>
        <v>25.5</v>
      </c>
      <c r="G132" s="50">
        <f t="shared" si="23"/>
        <v>13.9</v>
      </c>
      <c r="H132" s="67" t="s">
        <v>49</v>
      </c>
      <c r="I132" s="39" t="s">
        <v>50</v>
      </c>
      <c r="J132" s="28" t="s">
        <v>7</v>
      </c>
      <c r="K132" s="40" t="s">
        <v>166</v>
      </c>
      <c r="L132" s="40" t="s">
        <v>166</v>
      </c>
      <c r="M132" s="28" t="s">
        <v>11</v>
      </c>
      <c r="N132" s="68"/>
      <c r="O132" s="94" t="s">
        <v>294</v>
      </c>
      <c r="P132" s="94"/>
      <c r="Q132" s="95"/>
    </row>
    <row r="133" spans="1:17" s="1" customFormat="1" x14ac:dyDescent="0.25">
      <c r="A133" s="30"/>
      <c r="B133" s="30"/>
      <c r="C133" s="37"/>
      <c r="D133" s="10" t="s">
        <v>12</v>
      </c>
      <c r="E133" s="13">
        <v>15</v>
      </c>
      <c r="F133" s="13">
        <v>15</v>
      </c>
      <c r="G133" s="51">
        <v>3.4</v>
      </c>
      <c r="H133" s="72"/>
      <c r="I133" s="46"/>
      <c r="J133" s="37"/>
      <c r="K133" s="47"/>
      <c r="L133" s="47"/>
      <c r="M133" s="37"/>
      <c r="N133" s="73"/>
      <c r="O133" s="98"/>
      <c r="P133" s="98"/>
      <c r="Q133" s="99"/>
    </row>
    <row r="134" spans="1:17" s="1" customFormat="1" x14ac:dyDescent="0.25">
      <c r="A134" s="31"/>
      <c r="B134" s="31"/>
      <c r="C134" s="35"/>
      <c r="D134" s="10" t="s">
        <v>17</v>
      </c>
      <c r="E134" s="13">
        <v>0</v>
      </c>
      <c r="F134" s="13">
        <v>10.5</v>
      </c>
      <c r="G134" s="51">
        <v>10.5</v>
      </c>
      <c r="H134" s="69"/>
      <c r="I134" s="43"/>
      <c r="J134" s="35"/>
      <c r="K134" s="44"/>
      <c r="L134" s="44"/>
      <c r="M134" s="35"/>
      <c r="N134" s="70"/>
      <c r="O134" s="96"/>
      <c r="P134" s="96"/>
      <c r="Q134" s="97"/>
    </row>
    <row r="135" spans="1:17" s="1" customFormat="1" ht="78.75" x14ac:dyDescent="0.25">
      <c r="A135" s="27" t="s">
        <v>262</v>
      </c>
      <c r="B135" s="27" t="s">
        <v>263</v>
      </c>
      <c r="C135" s="28" t="s">
        <v>264</v>
      </c>
      <c r="D135" s="10" t="s">
        <v>327</v>
      </c>
      <c r="E135" s="3">
        <f t="shared" ref="E135:G135" si="24">SUM(E136:E139)</f>
        <v>500</v>
      </c>
      <c r="F135" s="3">
        <f t="shared" si="24"/>
        <v>295.8</v>
      </c>
      <c r="G135" s="50">
        <f t="shared" si="24"/>
        <v>0</v>
      </c>
      <c r="H135" s="65" t="s">
        <v>265</v>
      </c>
      <c r="I135" s="11" t="s">
        <v>8</v>
      </c>
      <c r="J135" s="10" t="s">
        <v>7</v>
      </c>
      <c r="K135" s="12" t="s">
        <v>266</v>
      </c>
      <c r="L135" s="12" t="s">
        <v>267</v>
      </c>
      <c r="M135" s="10" t="s">
        <v>11</v>
      </c>
      <c r="N135" s="66" t="s">
        <v>319</v>
      </c>
      <c r="O135" s="81" t="s">
        <v>294</v>
      </c>
      <c r="P135" s="81"/>
      <c r="Q135" s="82"/>
    </row>
    <row r="136" spans="1:17" s="1" customFormat="1" ht="47.25" x14ac:dyDescent="0.25">
      <c r="A136" s="30"/>
      <c r="B136" s="30"/>
      <c r="C136" s="37"/>
      <c r="D136" s="28" t="s">
        <v>12</v>
      </c>
      <c r="E136" s="34">
        <v>500</v>
      </c>
      <c r="F136" s="34">
        <v>295.8</v>
      </c>
      <c r="G136" s="52">
        <v>0</v>
      </c>
      <c r="H136" s="65" t="s">
        <v>268</v>
      </c>
      <c r="I136" s="11" t="s">
        <v>8</v>
      </c>
      <c r="J136" s="10" t="s">
        <v>7</v>
      </c>
      <c r="K136" s="12" t="s">
        <v>269</v>
      </c>
      <c r="L136" s="12" t="s">
        <v>36</v>
      </c>
      <c r="M136" s="10" t="s">
        <v>11</v>
      </c>
      <c r="N136" s="66" t="s">
        <v>320</v>
      </c>
      <c r="O136" s="81" t="s">
        <v>294</v>
      </c>
      <c r="P136" s="81"/>
      <c r="Q136" s="82"/>
    </row>
    <row r="137" spans="1:17" s="1" customFormat="1" ht="94.5" x14ac:dyDescent="0.25">
      <c r="A137" s="31"/>
      <c r="B137" s="31"/>
      <c r="C137" s="35"/>
      <c r="D137" s="35"/>
      <c r="E137" s="36"/>
      <c r="F137" s="36"/>
      <c r="G137" s="79"/>
      <c r="H137" s="65" t="s">
        <v>270</v>
      </c>
      <c r="I137" s="11" t="s">
        <v>8</v>
      </c>
      <c r="J137" s="10" t="s">
        <v>7</v>
      </c>
      <c r="K137" s="12" t="s">
        <v>271</v>
      </c>
      <c r="L137" s="12" t="s">
        <v>272</v>
      </c>
      <c r="M137" s="10" t="s">
        <v>21</v>
      </c>
      <c r="N137" s="66" t="s">
        <v>321</v>
      </c>
      <c r="O137" s="81" t="s">
        <v>294</v>
      </c>
      <c r="P137" s="81"/>
      <c r="Q137" s="82"/>
    </row>
    <row r="138" spans="1:17" s="1" customFormat="1" ht="98.25" customHeight="1" x14ac:dyDescent="0.25">
      <c r="A138" s="30"/>
      <c r="B138" s="30"/>
      <c r="C138" s="37"/>
      <c r="D138" s="37"/>
      <c r="E138" s="38"/>
      <c r="F138" s="38"/>
      <c r="G138" s="54"/>
      <c r="H138" s="65" t="s">
        <v>273</v>
      </c>
      <c r="I138" s="11" t="s">
        <v>50</v>
      </c>
      <c r="J138" s="10" t="s">
        <v>7</v>
      </c>
      <c r="K138" s="12" t="s">
        <v>184</v>
      </c>
      <c r="L138" s="12" t="s">
        <v>184</v>
      </c>
      <c r="M138" s="10" t="s">
        <v>11</v>
      </c>
      <c r="N138" s="66" t="s">
        <v>322</v>
      </c>
      <c r="O138" s="81" t="s">
        <v>294</v>
      </c>
      <c r="P138" s="81"/>
      <c r="Q138" s="82"/>
    </row>
    <row r="139" spans="1:17" s="1" customFormat="1" ht="97.5" customHeight="1" thickBot="1" x14ac:dyDescent="0.3">
      <c r="A139" s="31"/>
      <c r="B139" s="31"/>
      <c r="C139" s="35"/>
      <c r="D139" s="35"/>
      <c r="E139" s="36"/>
      <c r="F139" s="36"/>
      <c r="G139" s="53"/>
      <c r="H139" s="74" t="s">
        <v>274</v>
      </c>
      <c r="I139" s="75" t="s">
        <v>50</v>
      </c>
      <c r="J139" s="76" t="s">
        <v>7</v>
      </c>
      <c r="K139" s="77" t="s">
        <v>275</v>
      </c>
      <c r="L139" s="77" t="s">
        <v>52</v>
      </c>
      <c r="M139" s="76" t="s">
        <v>53</v>
      </c>
      <c r="N139" s="78" t="s">
        <v>323</v>
      </c>
      <c r="O139" s="81" t="s">
        <v>294</v>
      </c>
      <c r="P139" s="81"/>
      <c r="Q139" s="82"/>
    </row>
    <row r="140" spans="1:17" s="1" customFormat="1" x14ac:dyDescent="0.25">
      <c r="O140" s="4"/>
      <c r="P140" s="4"/>
      <c r="Q140" s="4"/>
    </row>
    <row r="141" spans="1:17" s="14" customFormat="1" ht="21" customHeight="1" x14ac:dyDescent="0.25">
      <c r="A141" s="18" t="s">
        <v>293</v>
      </c>
    </row>
    <row r="142" spans="1:17" s="14" customFormat="1" ht="13.5" customHeight="1" x14ac:dyDescent="0.25"/>
    <row r="143" spans="1:17" s="14" customFormat="1" ht="13.5" customHeight="1" x14ac:dyDescent="0.25"/>
    <row r="144" spans="1:17" s="14" customFormat="1" ht="13.5" customHeight="1" x14ac:dyDescent="0.25"/>
    <row r="145" spans="7:8" s="14" customFormat="1" ht="13.5" customHeight="1" x14ac:dyDescent="0.25"/>
    <row r="146" spans="7:8" s="14" customFormat="1" ht="13.5" customHeight="1" x14ac:dyDescent="0.25"/>
    <row r="147" spans="7:8" s="14" customFormat="1" ht="13.5" customHeight="1" x14ac:dyDescent="0.25"/>
    <row r="148" spans="7:8" s="14" customFormat="1" ht="13.5" customHeight="1" x14ac:dyDescent="0.25"/>
    <row r="149" spans="7:8" s="14" customFormat="1" ht="13.5" customHeight="1" x14ac:dyDescent="0.25"/>
    <row r="150" spans="7:8" s="14" customFormat="1" ht="13.5" customHeight="1" x14ac:dyDescent="0.25"/>
    <row r="151" spans="7:8" s="14" customFormat="1" ht="13.5" customHeight="1" x14ac:dyDescent="0.25"/>
    <row r="152" spans="7:8" s="14" customFormat="1" ht="13.5" customHeight="1" x14ac:dyDescent="0.25"/>
    <row r="153" spans="7:8" s="14" customFormat="1" ht="13.5" customHeight="1" x14ac:dyDescent="0.25"/>
    <row r="154" spans="7:8" s="14" customFormat="1" ht="13.5" customHeight="1" x14ac:dyDescent="0.25"/>
    <row r="155" spans="7:8" s="14" customFormat="1" ht="13.5" customHeight="1" x14ac:dyDescent="0.25"/>
    <row r="156" spans="7:8" s="14" customFormat="1" ht="13.5" customHeight="1" x14ac:dyDescent="0.25"/>
    <row r="159" spans="7:8" x14ac:dyDescent="0.25">
      <c r="G159" s="22"/>
      <c r="H159" s="22"/>
    </row>
  </sheetData>
  <mergeCells count="53">
    <mergeCell ref="O61:Q61"/>
    <mergeCell ref="O60:Q60"/>
    <mergeCell ref="O59:Q59"/>
    <mergeCell ref="O58:Q58"/>
    <mergeCell ref="O132:Q132"/>
    <mergeCell ref="O130:Q130"/>
    <mergeCell ref="O129:Q129"/>
    <mergeCell ref="O131:Q131"/>
    <mergeCell ref="O67:Q67"/>
    <mergeCell ref="O66:Q66"/>
    <mergeCell ref="O79:Q79"/>
    <mergeCell ref="O78:Q78"/>
    <mergeCell ref="O73:Q73"/>
    <mergeCell ref="O72:Q72"/>
    <mergeCell ref="O134:Q134"/>
    <mergeCell ref="O133:Q133"/>
    <mergeCell ref="O85:Q85"/>
    <mergeCell ref="O84:Q84"/>
    <mergeCell ref="O122:Q122"/>
    <mergeCell ref="O121:Q121"/>
    <mergeCell ref="O120:Q120"/>
    <mergeCell ref="O119:Q119"/>
    <mergeCell ref="O47:Q47"/>
    <mergeCell ref="O46:Q46"/>
    <mergeCell ref="O57:Q57"/>
    <mergeCell ref="O53:Q53"/>
    <mergeCell ref="O52:Q52"/>
    <mergeCell ref="O24:Q24"/>
    <mergeCell ref="O32:Q32"/>
    <mergeCell ref="O31:Q31"/>
    <mergeCell ref="O41:Q41"/>
    <mergeCell ref="O40:Q40"/>
    <mergeCell ref="H9:H10"/>
    <mergeCell ref="J9:N9"/>
    <mergeCell ref="D8:D10"/>
    <mergeCell ref="C8:C10"/>
    <mergeCell ref="B8:B10"/>
    <mergeCell ref="A4:Q4"/>
    <mergeCell ref="A5:Q5"/>
    <mergeCell ref="A6:Q6"/>
    <mergeCell ref="O138:Q138"/>
    <mergeCell ref="O139:Q139"/>
    <mergeCell ref="O135:Q135"/>
    <mergeCell ref="O136:Q136"/>
    <mergeCell ref="O137:Q137"/>
    <mergeCell ref="O8:Q9"/>
    <mergeCell ref="H8:N8"/>
    <mergeCell ref="A8:A10"/>
    <mergeCell ref="E10:G10"/>
    <mergeCell ref="G8:G9"/>
    <mergeCell ref="F8:F9"/>
    <mergeCell ref="E8:E9"/>
    <mergeCell ref="I9:I10"/>
  </mergeCells>
  <pageMargins left="0.39370078740157483" right="0.39370078740157483" top="0.39370078740157483" bottom="0.39370078740157483" header="0.39370078740157483" footer="0.39370078740157483"/>
  <pageSetup paperSize="9" scale="40" fitToHeight="0" orientation="landscape" r:id="rId1"/>
  <headerFooter differentFirst="1">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KMS_veikl._atask._1_pr.</vt:lpstr>
      <vt:lpstr>KMS_veikl._atask._1_pr.!Print_Titles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Linvydas Pilkauskas</dc:creator>
  <cp:lastModifiedBy>Linvydas Pilkauskas</cp:lastModifiedBy>
  <cp:lastPrinted>2026-04-15T17:33:58Z</cp:lastPrinted>
  <dcterms:created xsi:type="dcterms:W3CDTF">2026-04-11T14:44:43Z</dcterms:created>
  <dcterms:modified xsi:type="dcterms:W3CDTF">2026-04-17T09:15:51Z</dcterms:modified>
</cp:coreProperties>
</file>