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W:\Planavimas\!KMSA BĮ veiklos ataskaita\Administracijos veiklos ataskaita 2025\KMSA metinių ataskaitų rinkinys 2025 m\KMSA 2025 metų veiklos ataskaita\"/>
    </mc:Choice>
  </mc:AlternateContent>
  <xr:revisionPtr revIDLastSave="0" documentId="8_{A1DE25DB-76C1-4D5B-B793-9D49879D6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sinės papriemonės" sheetId="4" r:id="rId1"/>
  </sheets>
  <definedNames>
    <definedName name="_xlnm.Print_Area" localSheetId="0">'finansinės papriemonės'!$A$1:$E$358</definedName>
    <definedName name="_xlnm.Print_Titles" localSheetId="0">'finansinės papriemonės'!$8:$9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5" i="4" l="1"/>
  <c r="E325" i="4"/>
  <c r="C325" i="4"/>
  <c r="D272" i="4"/>
  <c r="E272" i="4"/>
  <c r="C272" i="4"/>
  <c r="D203" i="4"/>
  <c r="E203" i="4"/>
  <c r="C203" i="4"/>
  <c r="E353" i="4" l="1"/>
  <c r="E352" i="4" s="1"/>
  <c r="D353" i="4"/>
  <c r="D352" i="4" s="1"/>
  <c r="C353" i="4"/>
  <c r="C352" i="4" s="1"/>
  <c r="E350" i="4"/>
  <c r="D350" i="4"/>
  <c r="C350" i="4"/>
  <c r="E339" i="4"/>
  <c r="E338" i="4" s="1"/>
  <c r="D339" i="4"/>
  <c r="C339" i="4"/>
  <c r="E335" i="4"/>
  <c r="D335" i="4"/>
  <c r="C335" i="4"/>
  <c r="E330" i="4"/>
  <c r="E329" i="4" s="1"/>
  <c r="D330" i="4"/>
  <c r="D329" i="4" s="1"/>
  <c r="C330" i="4"/>
  <c r="C329" i="4" s="1"/>
  <c r="E323" i="4"/>
  <c r="D323" i="4"/>
  <c r="C323" i="4"/>
  <c r="E321" i="4"/>
  <c r="D321" i="4"/>
  <c r="C321" i="4"/>
  <c r="E319" i="4"/>
  <c r="D319" i="4"/>
  <c r="C319" i="4"/>
  <c r="E315" i="4"/>
  <c r="D315" i="4"/>
  <c r="C315" i="4"/>
  <c r="E311" i="4"/>
  <c r="D311" i="4"/>
  <c r="C311" i="4"/>
  <c r="E308" i="4"/>
  <c r="D308" i="4"/>
  <c r="C308" i="4"/>
  <c r="E301" i="4"/>
  <c r="D301" i="4"/>
  <c r="C301" i="4"/>
  <c r="E298" i="4"/>
  <c r="D298" i="4"/>
  <c r="C298" i="4"/>
  <c r="E295" i="4"/>
  <c r="D295" i="4"/>
  <c r="C295" i="4"/>
  <c r="E288" i="4"/>
  <c r="D288" i="4"/>
  <c r="C288" i="4"/>
  <c r="E280" i="4"/>
  <c r="D280" i="4"/>
  <c r="C280" i="4"/>
  <c r="E278" i="4"/>
  <c r="D278" i="4"/>
  <c r="C278" i="4"/>
  <c r="E271" i="4"/>
  <c r="D271" i="4"/>
  <c r="C271" i="4"/>
  <c r="E267" i="4"/>
  <c r="D267" i="4"/>
  <c r="C267" i="4"/>
  <c r="E262" i="4"/>
  <c r="D262" i="4"/>
  <c r="C262" i="4"/>
  <c r="E252" i="4"/>
  <c r="D252" i="4"/>
  <c r="C252" i="4"/>
  <c r="E247" i="4"/>
  <c r="D247" i="4"/>
  <c r="C247" i="4"/>
  <c r="E235" i="4"/>
  <c r="D235" i="4"/>
  <c r="C235" i="4"/>
  <c r="E231" i="4"/>
  <c r="D231" i="4"/>
  <c r="C231" i="4"/>
  <c r="E229" i="4"/>
  <c r="D229" i="4"/>
  <c r="C229" i="4"/>
  <c r="E227" i="4"/>
  <c r="D227" i="4"/>
  <c r="C227" i="4"/>
  <c r="E225" i="4"/>
  <c r="D225" i="4"/>
  <c r="C225" i="4"/>
  <c r="E212" i="4"/>
  <c r="E211" i="4" s="1"/>
  <c r="D212" i="4"/>
  <c r="D211" i="4" s="1"/>
  <c r="C212" i="4"/>
  <c r="C211" i="4" s="1"/>
  <c r="E205" i="4"/>
  <c r="D205" i="4"/>
  <c r="C205" i="4"/>
  <c r="E200" i="4"/>
  <c r="D200" i="4"/>
  <c r="C200" i="4"/>
  <c r="E191" i="4"/>
  <c r="D191" i="4"/>
  <c r="C191" i="4"/>
  <c r="E186" i="4"/>
  <c r="E185" i="4" s="1"/>
  <c r="D186" i="4"/>
  <c r="D185" i="4" s="1"/>
  <c r="C186" i="4"/>
  <c r="C185" i="4" s="1"/>
  <c r="E183" i="4"/>
  <c r="D183" i="4"/>
  <c r="C183" i="4"/>
  <c r="E147" i="4"/>
  <c r="D147" i="4"/>
  <c r="C147" i="4"/>
  <c r="E145" i="4"/>
  <c r="D145" i="4"/>
  <c r="C145" i="4"/>
  <c r="E126" i="4"/>
  <c r="D126" i="4"/>
  <c r="C126" i="4"/>
  <c r="E121" i="4"/>
  <c r="E120" i="4" s="1"/>
  <c r="D121" i="4"/>
  <c r="D120" i="4" s="1"/>
  <c r="C121" i="4"/>
  <c r="C120" i="4" s="1"/>
  <c r="E83" i="4"/>
  <c r="D83" i="4"/>
  <c r="C83" i="4"/>
  <c r="E66" i="4"/>
  <c r="D66" i="4"/>
  <c r="C66" i="4"/>
  <c r="E63" i="4"/>
  <c r="D63" i="4"/>
  <c r="C63" i="4"/>
  <c r="E61" i="4"/>
  <c r="D61" i="4"/>
  <c r="C61" i="4"/>
  <c r="E56" i="4"/>
  <c r="D56" i="4"/>
  <c r="C56" i="4"/>
  <c r="E53" i="4"/>
  <c r="D53" i="4"/>
  <c r="C53" i="4"/>
  <c r="E50" i="4"/>
  <c r="D50" i="4"/>
  <c r="C50" i="4"/>
  <c r="E45" i="4"/>
  <c r="D45" i="4"/>
  <c r="C45" i="4"/>
  <c r="E43" i="4"/>
  <c r="D43" i="4"/>
  <c r="C43" i="4"/>
  <c r="E37" i="4"/>
  <c r="D37" i="4"/>
  <c r="C37" i="4"/>
  <c r="E34" i="4"/>
  <c r="D34" i="4"/>
  <c r="C34" i="4"/>
  <c r="E29" i="4"/>
  <c r="D29" i="4"/>
  <c r="C29" i="4"/>
  <c r="E27" i="4"/>
  <c r="D27" i="4"/>
  <c r="C27" i="4"/>
  <c r="E23" i="4"/>
  <c r="E22" i="4" s="1"/>
  <c r="D23" i="4"/>
  <c r="D22" i="4" s="1"/>
  <c r="C23" i="4"/>
  <c r="C22" i="4" s="1"/>
  <c r="E20" i="4"/>
  <c r="E19" i="4" s="1"/>
  <c r="D20" i="4"/>
  <c r="D19" i="4" s="1"/>
  <c r="C20" i="4"/>
  <c r="C19" i="4" s="1"/>
  <c r="E16" i="4"/>
  <c r="D16" i="4"/>
  <c r="C16" i="4"/>
  <c r="E14" i="4"/>
  <c r="D14" i="4"/>
  <c r="C14" i="4"/>
  <c r="D338" i="4" l="1"/>
  <c r="C338" i="4"/>
  <c r="E307" i="4"/>
  <c r="C307" i="4"/>
  <c r="D307" i="4"/>
  <c r="C65" i="4"/>
  <c r="D33" i="4"/>
  <c r="E246" i="4"/>
  <c r="E13" i="4"/>
  <c r="E12" i="4" s="1"/>
  <c r="D55" i="4"/>
  <c r="E49" i="4"/>
  <c r="E26" i="4"/>
  <c r="D42" i="4"/>
  <c r="E277" i="4"/>
  <c r="C33" i="4"/>
  <c r="D49" i="4"/>
  <c r="C42" i="4"/>
  <c r="C190" i="4"/>
  <c r="C55" i="4"/>
  <c r="D246" i="4"/>
  <c r="E318" i="4"/>
  <c r="E42" i="4"/>
  <c r="C49" i="4"/>
  <c r="C224" i="4"/>
  <c r="E287" i="4"/>
  <c r="C13" i="4"/>
  <c r="C12" i="4" s="1"/>
  <c r="D65" i="4"/>
  <c r="C287" i="4"/>
  <c r="D13" i="4"/>
  <c r="D12" i="4" s="1"/>
  <c r="E65" i="4"/>
  <c r="D287" i="4"/>
  <c r="D190" i="4"/>
  <c r="D125" i="4"/>
  <c r="E190" i="4"/>
  <c r="C26" i="4"/>
  <c r="E125" i="4"/>
  <c r="E119" i="4" s="1"/>
  <c r="C246" i="4"/>
  <c r="D26" i="4"/>
  <c r="E33" i="4"/>
  <c r="E55" i="4"/>
  <c r="D224" i="4"/>
  <c r="C277" i="4"/>
  <c r="D318" i="4"/>
  <c r="C318" i="4"/>
  <c r="C125" i="4"/>
  <c r="C119" i="4" s="1"/>
  <c r="E224" i="4"/>
  <c r="D277" i="4"/>
  <c r="C189" i="4" l="1"/>
  <c r="D25" i="4"/>
  <c r="D11" i="4" s="1"/>
  <c r="D189" i="4"/>
  <c r="E48" i="4"/>
  <c r="E47" i="4" s="1"/>
  <c r="E245" i="4"/>
  <c r="C25" i="4"/>
  <c r="C11" i="4" s="1"/>
  <c r="E328" i="4"/>
  <c r="E25" i="4"/>
  <c r="E11" i="4" s="1"/>
  <c r="D286" i="4"/>
  <c r="D245" i="4"/>
  <c r="C48" i="4"/>
  <c r="C47" i="4" s="1"/>
  <c r="D48" i="4"/>
  <c r="E189" i="4"/>
  <c r="D328" i="4"/>
  <c r="C245" i="4"/>
  <c r="D119" i="4"/>
  <c r="C286" i="4"/>
  <c r="C328" i="4"/>
  <c r="E286" i="4"/>
  <c r="D188" i="4" l="1"/>
  <c r="D47" i="4"/>
  <c r="E188" i="4"/>
  <c r="E10" i="4" s="1"/>
  <c r="C188" i="4"/>
  <c r="C10" i="4" s="1"/>
  <c r="D10" i="4" l="1"/>
</calcChain>
</file>

<file path=xl/sharedStrings.xml><?xml version="1.0" encoding="utf-8"?>
<sst xmlns="http://schemas.openxmlformats.org/spreadsheetml/2006/main" count="704" uniqueCount="704">
  <si>
    <t>Kodas</t>
  </si>
  <si>
    <t>1</t>
  </si>
  <si>
    <t>Atvirumo ir bendradarbiavimo, plėtojant miesto ekonomiką, kultūrą ir turizmą, programa</t>
  </si>
  <si>
    <t>1.1</t>
  </si>
  <si>
    <t>Modernus ir aukštą pridėtinę vertę kuriantis technologijų miestas</t>
  </si>
  <si>
    <t>1.1.1</t>
  </si>
  <si>
    <t>Stiprinti kryptingą ekonominę specializaciją, pritraukiant tiesiogines užsienio ir vietos investicijas</t>
  </si>
  <si>
    <t>1.1.1.1</t>
  </si>
  <si>
    <t>Siekti, kad Kaunas būtų prioritetinė steigimosi ir plėtros vieta aukštos pridėtinės vertės investuotojams ir verslams</t>
  </si>
  <si>
    <t>1.1.1.1.001</t>
  </si>
  <si>
    <t>Kauno miesto savivaldybės administracijos darbuotojų, Kauno miesto savivaldybės vadovybės ir Tarybos narių komandiruotės</t>
  </si>
  <si>
    <t>1.1.1.2</t>
  </si>
  <si>
    <t>Vystyti tarptautinio miesto žinomumą ir įvaizdį didinančią rinkodarą</t>
  </si>
  <si>
    <t>1.1.1.2.001</t>
  </si>
  <si>
    <t>Tarptautinės rinkodaros ir turizmo plėtros skatinimas, palankių sąlygų investicijoms Kaune sudarymas</t>
  </si>
  <si>
    <t>1.1.1.2.002</t>
  </si>
  <si>
    <t>Kauno miesto narystė Baltijos miestų sąjungoje</t>
  </si>
  <si>
    <t>1.1.2</t>
  </si>
  <si>
    <t>Įgalinti inovacijomis grįsto verslo plėtrą</t>
  </si>
  <si>
    <t>1.1.2.1</t>
  </si>
  <si>
    <t>Sudaryti tinkamas sąlygas inovatyvių ir kitų pažangių pramonės šakų ekosistemoms augti</t>
  </si>
  <si>
    <t>1.1.2.1.002</t>
  </si>
  <si>
    <t>Aleksoto inovacijų pramonės parko (AIPP) operavimas</t>
  </si>
  <si>
    <t>1.1.3</t>
  </si>
  <si>
    <t>Didinti miesto patrauklumą naujiems ir augantiems verslams</t>
  </si>
  <si>
    <t>1.1.3.3</t>
  </si>
  <si>
    <t>Vystyti kokybiškas paslaugas verslui</t>
  </si>
  <si>
    <t>1.1.3.3.001</t>
  </si>
  <si>
    <t>Smulkiojo verslo skatinimas vystant Stoties turgaus teritoriją</t>
  </si>
  <si>
    <t>1.2</t>
  </si>
  <si>
    <t>Kaunas- Baltijos jūros regiono įtraukios ir inovatyvios kultūros, konkurencingas keliautojų miestas, atviras idėjų mainams ir bendradarbiavimui</t>
  </si>
  <si>
    <t>1.2.1</t>
  </si>
  <si>
    <t>Užtikrinti įtraukios, prieinamos, kokybiškos kultūros plėtrą ir inovacijas</t>
  </si>
  <si>
    <t>1.2.1.1</t>
  </si>
  <si>
    <t>Gerinti kultūros įstaigų paslaugų kokybę (vartotojų patirtis)</t>
  </si>
  <si>
    <t>1.2.1.1.010</t>
  </si>
  <si>
    <t>Centralizuotas lėšų paskirstymas kultūros įstaigoms teisės aktuose numatytoms priemonėms vykdyti</t>
  </si>
  <si>
    <t>1.2.1.3</t>
  </si>
  <si>
    <t>Skatinti miestiečių kultūrinį dalyvavimą (įtraukti į kultūrines veiklas įvairias miestiečių grupes)</t>
  </si>
  <si>
    <t>1.2.1.3.010</t>
  </si>
  <si>
    <t>Bendrosios gyventojų kultūros ugdymas finansuojant programos „Iniciatyvos Kaunui“ projektus</t>
  </si>
  <si>
    <t>1.2.1.3.011</t>
  </si>
  <si>
    <t>Kultūros ir meno kūrėjų skatinimas ir  įvertinimas</t>
  </si>
  <si>
    <t>1.2.1.3.012</t>
  </si>
  <si>
    <t>Kultūros viešų renginių ir projektų organizavimas</t>
  </si>
  <si>
    <t>1.2.2</t>
  </si>
  <si>
    <t>Užtikrinti darnų kultūros įstaigų ir infrastruktūros valdymą, paveldo ir miesto viešųjų erdvių įveiklinimą</t>
  </si>
  <si>
    <t>1.2.2.1</t>
  </si>
  <si>
    <t>Užtikrinti viešosios kultūros infrastruktūros atnaujinimą ir plėtrą, pagerinti kultūros paslaugų prieinamumą</t>
  </si>
  <si>
    <t>1.2.2.1.001</t>
  </si>
  <si>
    <t>Kultūros įstaigų pastatų ir kiemo statinių priežiūra ir remontas</t>
  </si>
  <si>
    <t>1.2.2.1.004</t>
  </si>
  <si>
    <t>M. K. Čiurlionio koncertų centro įkūrimas Kaune</t>
  </si>
  <si>
    <t>1.2.2.2</t>
  </si>
  <si>
    <t>Sudaryti sąlygas saugoti, įveiklinti miesto paveldą, pritaikyti šiandieniniams poreikiams, įveiklinti miesto viešąsias erdves</t>
  </si>
  <si>
    <t>1.2.2.2.001</t>
  </si>
  <si>
    <t>UNESCO iniciatyvų įgyvendinimas</t>
  </si>
  <si>
    <t>1.2.2.2.002</t>
  </si>
  <si>
    <t>Kultūros paveldo objektų tvarkymas ir įveiklinimas, teisinis registravimas, informacijos apie kultūros paveldo vertybes sklaida</t>
  </si>
  <si>
    <t>1.2.2.2.004</t>
  </si>
  <si>
    <t>Mažosios architektūros idėjos „Kauno akcentai“ Kauno miesto erdvėse įgyvendinimas</t>
  </si>
  <si>
    <t>1.2.2.2.006</t>
  </si>
  <si>
    <t>Projekto „FORT-UNION - Lenkijos ir Lietuvos įtvirtinimų tinklo integracija flagmaninių turizmo produktų plėtrai“ įgyvendinimas</t>
  </si>
  <si>
    <t>1.2.3</t>
  </si>
  <si>
    <t>Vystyti Kauną kaip atvirą, konkurencingą ir išskirtinę vertę kuriantį turizmo traukos centrą</t>
  </si>
  <si>
    <t>1.2.3.2</t>
  </si>
  <si>
    <t>Skatinti viešosios ir privačios partnerystės projektus, vystant traukos objektus ir su turizmu susijusias iniciatyvas</t>
  </si>
  <si>
    <t>1.2.3.2.001</t>
  </si>
  <si>
    <t>Projekto "RE:UNION - Kauno ir Liublino, kaip Europos paveldo ženklo miestų populiarinimas" įgyvendinimas</t>
  </si>
  <si>
    <t>1.2.3.5</t>
  </si>
  <si>
    <t>Užtikrinti efektyvų ir atsakingą Kauno, kaip patrauklios turistinės vietovės, valdymą</t>
  </si>
  <si>
    <t>1.2.3.5.001</t>
  </si>
  <si>
    <t>Tvarių inovacijų ir mokslo populiarinimas per visuomenės žinių ir (ar) kompetencijų stiprinimą finansuojant projektus pagal programą „Inciatyvos Kaunui“</t>
  </si>
  <si>
    <t>2</t>
  </si>
  <si>
    <t>Gyventojo poreikius atliepianti gyvenimo kokybės sumaniam, aktyviam ir sveikam gyventojui programa</t>
  </si>
  <si>
    <t>2.1</t>
  </si>
  <si>
    <t>Įtraukus, sumanus, besimokantis ir sportuojantis miestas</t>
  </si>
  <si>
    <t>2.1.2</t>
  </si>
  <si>
    <t>Užtikrinti kokybiškų švietimo paslaugų prieinamumą</t>
  </si>
  <si>
    <t>2.1.2.2</t>
  </si>
  <si>
    <t>Įgyvendinti efektyvią jaunimo politiką, užtikrinant jaunimo vietą savivaldos veiklose</t>
  </si>
  <si>
    <t>2.1.2.2.001</t>
  </si>
  <si>
    <t>Jaunimui skirtų paslaugų gerinimas ir plėtra</t>
  </si>
  <si>
    <t>2.1.2.2.002</t>
  </si>
  <si>
    <t>Žmogaus (jaunimo) teisių apsauga  (valstybinė funkcija)</t>
  </si>
  <si>
    <t>2.1.2.3</t>
  </si>
  <si>
    <t>Gerinti ugdymo specialistams patrauklias darbo sąlygas įvairiuose švietimo įstaigų lygmenyse</t>
  </si>
  <si>
    <t>2.1.2.3.001</t>
  </si>
  <si>
    <t>Pradėjusių dirbti ir būsimųjų pedagogų skatinimo programos įgyvendinimas</t>
  </si>
  <si>
    <t>2.1.3</t>
  </si>
  <si>
    <t>Užtikrinti kokybiškas ir prieinamas fizinio aktyvumo ir sporto paslaugas, skatinti profesionalaus sporto plėtrą</t>
  </si>
  <si>
    <t>2.1.3.1</t>
  </si>
  <si>
    <t>Užtikrinti sporto paslaugų kokybę ir prieinamumą Kauno mieste</t>
  </si>
  <si>
    <t>2.1.3.1.006</t>
  </si>
  <si>
    <t>Sporto biudžetinių įstaigų paslaugų kokybės užtikrinimas gerinant įstaigų materialinę bazę</t>
  </si>
  <si>
    <t>2.1.3.1.007</t>
  </si>
  <si>
    <t>Miesto bendruomenės įtraukimas finansuojant programos „Iniciatyvos Kaunui“ fizinio aktyvumo ir sporto plėtojimo srities projektus</t>
  </si>
  <si>
    <t>2.1.3.1.008</t>
  </si>
  <si>
    <t>Kauno miesto antrokų mokymas plaukti</t>
  </si>
  <si>
    <t>2.1.3.1.011</t>
  </si>
  <si>
    <t>Centralizuotas lėšų paskirstymas sporto įstaigoms teisės aktuose numatytoms priemonėms vykdyti</t>
  </si>
  <si>
    <t>2.1.3.2</t>
  </si>
  <si>
    <t>Parengti ilgalaikę miesto sporto ir sveikatinimo strategiją / sutarti dėl sporto ir sveikatingumo prioritetų</t>
  </si>
  <si>
    <t>2.1.3.2.001</t>
  </si>
  <si>
    <t>Ilgalaikės Kauno miesto sporto ir sveikatinimo strategijos parengimas ir vykdymas</t>
  </si>
  <si>
    <t>2.1.3.3</t>
  </si>
  <si>
    <t>Užtikrinti palankias ir motyvuojančias darbo sąlygas miesto formaliojo ir neformaliojo ugdymo įstaigose</t>
  </si>
  <si>
    <t>2.1.3.3.001</t>
  </si>
  <si>
    <t>Kauno miestui atstovaujančių sportininkų ir trenerių skatinimas ir pagerbimas, fizinio aktyvumo ir sporto renginių organizavimas</t>
  </si>
  <si>
    <t>2.1.4</t>
  </si>
  <si>
    <t>Vystyti efektyvaus švietimo ir sporto įstaigų tinklą ir plėtoti infrastruktūrą</t>
  </si>
  <si>
    <t>2.1.4.1</t>
  </si>
  <si>
    <t>Vystyti efektyvų formaliojo ir neformaliojo švietimo įstaigų tinklą</t>
  </si>
  <si>
    <t>2.1.4.1.001</t>
  </si>
  <si>
    <t>Centralizuotas mokymo lėšų paskirstymas ugdymo procesą vykdančioms įstaigoms, kurių steigėja ir savininkė nėra savivaldybė</t>
  </si>
  <si>
    <t>2.1.4.1.149</t>
  </si>
  <si>
    <t>Neformaliojo vaikų švietimo paslaugų plėtra</t>
  </si>
  <si>
    <t>2.1.4.1.150</t>
  </si>
  <si>
    <t>Įstaigų, kurių steigėja ir savininkė nėra Savivaldybė, mokinių pavėžėjimas iki Kauno mieste esančių mokyklų</t>
  </si>
  <si>
    <t>2.1.4.1.151</t>
  </si>
  <si>
    <t>Centralizuotas lėšų paskirstymas švietimo įstaigoms teisės aktuose numatytoms priemonėms vykdyti</t>
  </si>
  <si>
    <t>2.1.4.1.159</t>
  </si>
  <si>
    <t>Konkursų, olimpiadų, sporto ir sveikatinimo, karjeros bei kitų renginių organizavimas Kauno miesto mokyklose</t>
  </si>
  <si>
    <t>2.1.4.1.166</t>
  </si>
  <si>
    <t>Vaikų vasaros poilsio ir laisvalaikio organizavimas Kauno miesto savivaldybėje</t>
  </si>
  <si>
    <t>2.1.4.1.167</t>
  </si>
  <si>
    <t>Apdovanojimų, laisvalaikio švietimo srityje organizavimas Kauno miesto savivaldybėje</t>
  </si>
  <si>
    <t>2.1.4.1.168</t>
  </si>
  <si>
    <t>Atnaujinto ugdymo turinio įgyvendinimo programa</t>
  </si>
  <si>
    <t>2.1.4.1.169</t>
  </si>
  <si>
    <t>Tarpdisciplininis itin gabių mokinių ugdymas</t>
  </si>
  <si>
    <t>2.1.4.1.170</t>
  </si>
  <si>
    <t>Visos dienos mokyklos modelio įgyvendinimas</t>
  </si>
  <si>
    <t>2.1.4.1.171</t>
  </si>
  <si>
    <t>Tūkstantmečio mokyklų programos įgyvendinimas</t>
  </si>
  <si>
    <t>2.1.4.1.172</t>
  </si>
  <si>
    <t>Projekto „Mokinių įvairovei atvirų grupių, klasių sudarymas ir ugdymo organizavimas“ įgyvendinimas</t>
  </si>
  <si>
    <t>2.1.4.1.173</t>
  </si>
  <si>
    <t>Projekto „Ugdymo priemonės mokykloms" įgyvendinimas</t>
  </si>
  <si>
    <t>2.1.4.1.174</t>
  </si>
  <si>
    <t>Projekto "Ankstyvojo ugdymo užtikrinimas vaikams iš socialinę riziką patiriančių šeimų" įgyvendinimas</t>
  </si>
  <si>
    <t>2.1.4.1.175</t>
  </si>
  <si>
    <t>Prevencinių priemonių programos įgyvendinimas</t>
  </si>
  <si>
    <t>2.1.4.1.177</t>
  </si>
  <si>
    <t>Projekto „Įtraukties švietime stiprinimas (PASTIPRA)“ įgyvendinimas</t>
  </si>
  <si>
    <t>2.1.4.2</t>
  </si>
  <si>
    <t>Plėtoti švietimo ir sporto infrastruktūrą ypatingiems besimokančiųjų poreikiams</t>
  </si>
  <si>
    <t>2.1.4.2.001</t>
  </si>
  <si>
    <t>Švietimo įstaigų pastatų ir kiemo statinių priežiūra ir remontas</t>
  </si>
  <si>
    <t>2.1.4.2.005</t>
  </si>
  <si>
    <t>Kauno Žaliakalnio lopšelio-darželio modernizavimas didinant paslaugų prieinamumą</t>
  </si>
  <si>
    <t>2.1.4.2.007</t>
  </si>
  <si>
    <t>Kauno Maironio universitetinės gimnazijos pastatų rekonstravimas ir sporto paskirties pastato statyba</t>
  </si>
  <si>
    <t>2.1.4.2.009</t>
  </si>
  <si>
    <t>Vaikų darželio pastato Vijūkų g. 78, Kaune, statyba</t>
  </si>
  <si>
    <t>2.1.4.2.010</t>
  </si>
  <si>
    <t>Mokyklos pastato Vijūkų g. 78, Kaune, statyba</t>
  </si>
  <si>
    <t>2.1.4.2.011</t>
  </si>
  <si>
    <t>Mokslo ir technologijų populiarinimo centro Kaune sukūrimas</t>
  </si>
  <si>
    <t>2.1.4.2.012</t>
  </si>
  <si>
    <t>Viešosios paskirties sporto ir laisvalaikio infrastruktūros miesto viešose erdvėse įrengimas, atnaujinimas ir priežiūra</t>
  </si>
  <si>
    <t>2.1.4.2.013</t>
  </si>
  <si>
    <t>Mokinių sportinio užimtumo infrastruktūros atnaujinimas ir plėtra, ją atveriant vietos bendruomenėms (sporto aikštynų prie bendrojo ugdymo įstaigų atnaujinimas)</t>
  </si>
  <si>
    <t>2.1.4.2.014</t>
  </si>
  <si>
    <t>Baseinų infrastruktūros gerinimas Kauno mieste</t>
  </si>
  <si>
    <t>2.1.4.2.015</t>
  </si>
  <si>
    <t>Tarptautinius reikalavimus atitinkančios irklavimo trasos įrengimas Lampėdžio ežere</t>
  </si>
  <si>
    <t>2.1.4.2.016</t>
  </si>
  <si>
    <t>Sporto ir laisvalaikio kompleksų Kaune projektavimas ir statyba</t>
  </si>
  <si>
    <t>2.1.4.2.017</t>
  </si>
  <si>
    <t>Kauno marių įlankos uosto ir buriavimo sporto bazės R. Kalantos g. 130, Kaune, įrengimas</t>
  </si>
  <si>
    <t>2.1.4.2.018</t>
  </si>
  <si>
    <t>Kauno miesto savivaldybės valdomos sporto infrastruktūros plėtra ir priežiūra</t>
  </si>
  <si>
    <t>2.1.4.2.019</t>
  </si>
  <si>
    <t>Sporto įstaigų pastatų ir kiemo statinių priežiūra ir remontas</t>
  </si>
  <si>
    <t>2.1.4.2.020</t>
  </si>
  <si>
    <t>Lengvosios atletikos maniežo projektavimas ir statyba</t>
  </si>
  <si>
    <t>2.1.4.2.023</t>
  </si>
  <si>
    <t>Švietimo įstaigų pastatų energetinio efektyvumo didinimas</t>
  </si>
  <si>
    <t>2.1.4.2.024</t>
  </si>
  <si>
    <t>Kauno tarptautinės gimnazijos pastato 4-to aukšto statyba</t>
  </si>
  <si>
    <t>2.1.4.2.025</t>
  </si>
  <si>
    <t>Kauno Miko Petrausko scenos menų mokyklos pastato kapitalinis remontas ir teritorijos sutvarkymas</t>
  </si>
  <si>
    <t>2.1.4.2.026</t>
  </si>
  <si>
    <t>Pastato Perkūno al. 4B projektavimo ir kapitalinio remonto darbai (keičiant pastato paskirtį)</t>
  </si>
  <si>
    <t>2.1.4.2.027</t>
  </si>
  <si>
    <t>Kauno Tirkiliškių mokyklos-darželio (M. Yčo g. 2) pastato rekonstrukcija</t>
  </si>
  <si>
    <t>2.1.4.2.028</t>
  </si>
  <si>
    <t>Kauno Tirkiliškių mokyklos-darželio (Dvarų g. 49) pastato rekonstrukcija</t>
  </si>
  <si>
    <t>2.1.4.2.029</t>
  </si>
  <si>
    <t>Kauno technologijos universiteto Vaižganto progimnazijos (Skuodo g. 27) išorės laiptų ir tvoros tvarkybos (remonto, restauravimo) darbai</t>
  </si>
  <si>
    <t>2.1.4.2.030</t>
  </si>
  <si>
    <t>Prezidento Antano Smetonos gimnazijos (Vijūnų g. 2) pastato rekonstrukcija</t>
  </si>
  <si>
    <t>2.1.4.2.031</t>
  </si>
  <si>
    <t>Prezidento Valdo Adamkaus gimnazijos (Šeštokų g. 30) pastato rekonstrukcija</t>
  </si>
  <si>
    <t>2.1.4.2.032</t>
  </si>
  <si>
    <t>Kauno Vaišvydavos mokyklos (Vaišvydo g. 28) pastato rekonstrukcija</t>
  </si>
  <si>
    <t>2.1.4.2.033</t>
  </si>
  <si>
    <t>STEAM neformaliojo ugdymo centro įrengimas</t>
  </si>
  <si>
    <t>2.1.4.2.034</t>
  </si>
  <si>
    <t>Kauno Milikonių progimnazijos  (Baltijos g. 30) sporto paskirties pastato statyba</t>
  </si>
  <si>
    <t>2.1.4.2.035</t>
  </si>
  <si>
    <t>Sporto paskirties komplekso  (Veiverių g. 132) nauja statyba</t>
  </si>
  <si>
    <t>2.1.4.2.036</t>
  </si>
  <si>
    <t>Kauno Panemunės progimnazijos, Kuosų g. 22, Kaune, naujo pastato statyba</t>
  </si>
  <si>
    <t>2.1.4.2.037</t>
  </si>
  <si>
    <t>Požeminės automobilių saugyklos ir sporto inžinerinių statinių – stadiono su sporto aikštelėmis statyba Skuodo g. 27, Kaune</t>
  </si>
  <si>
    <t>2.1.4.2.038</t>
  </si>
  <si>
    <t>Kauno Veršvų gimnazijos (Mūšos g. 6, Kaune) pastato modernizavimas</t>
  </si>
  <si>
    <t>2.1.4.2.039</t>
  </si>
  <si>
    <t>Ekstremalaus sporto centro statyba (S. Dariaus ir S. Girėno g. 29A, Kaune)</t>
  </si>
  <si>
    <t>2.1.4.2.040</t>
  </si>
  <si>
    <t>Sporto paskirties pastato - sporto salės, Pašilės g. 41, Kaunas, kapitalinis remontas</t>
  </si>
  <si>
    <t>2.1.4.2.041</t>
  </si>
  <si>
    <t>Vokietijos ginkluotųjų pajėgų brigados karių vaikams infrastruktūros sukūrimas</t>
  </si>
  <si>
    <t>2.1.4.2.042</t>
  </si>
  <si>
    <t>Projekto „Kauno Šv. Roko mokyklos modernizavimas, įgyvendinant įtraukųjį ugdymą vidurio Lietuvos regione“ įgyvendinimas</t>
  </si>
  <si>
    <t>2.2</t>
  </si>
  <si>
    <t>Sveikai, socialiai aktyviai ir kokybiškai gyvenantis kaunietis</t>
  </si>
  <si>
    <t>2.2.1</t>
  </si>
  <si>
    <t>Didinti sveikos gyvensenos galimybių plėtrą kauniečiams</t>
  </si>
  <si>
    <t>2.2.1.1</t>
  </si>
  <si>
    <t>Skatinti tolygią prevencinių sveikos gyvensenos stiprinimo priemonių plėtrą visame mieste</t>
  </si>
  <si>
    <t>2.2.1.1.001</t>
  </si>
  <si>
    <t>Visuomenės sveikatos stiprinimo  iniciatyvos Kaunui, įgyvendinamos pagal Visuomenės sveikatos rėmimo specialiosios programos finansavimo planą</t>
  </si>
  <si>
    <t>2.2.1.1.004</t>
  </si>
  <si>
    <t>Neapdraustų privalomuoju sveikatos draudimu asmenų sveikatos stiprinimas</t>
  </si>
  <si>
    <t>2.2.1.1.007</t>
  </si>
  <si>
    <t>Tuberkulioze sergančių asmenų skatinimas naudotis DOTS paslauga</t>
  </si>
  <si>
    <t>2.2.2</t>
  </si>
  <si>
    <t>Užtikrinti kokybiškas sveikatos ir socialines paslaugas, plėtojant inovatyvią ir efektyvią pagalbos paslaugų sistemą</t>
  </si>
  <si>
    <t>2.2.2.1</t>
  </si>
  <si>
    <t>Didinti sveikatos ir socialinės srities specialistų paslaugų prieinamumą</t>
  </si>
  <si>
    <t>2.2.2.1.001</t>
  </si>
  <si>
    <t>Sveikatos priežiūros paslaugų prieinamumo didinimas</t>
  </si>
  <si>
    <t>2.2.2.1.002</t>
  </si>
  <si>
    <t>Sveikatos priežiūros paslaugų prieinamumo užtikrinimas renginių metu</t>
  </si>
  <si>
    <t>2.2.2.1.012</t>
  </si>
  <si>
    <t>Projekto „Vaikų dienos centrų tinklo plėtra Kauno mieste“ įgyvendinimas</t>
  </si>
  <si>
    <t>2.2.2.1.013</t>
  </si>
  <si>
    <t>Projekto „Bendruomeninių apgyvendinimo bei užimtumo paslaugų asmenims su proto ir (arba) psichikos negalia plėtra Kauno mieste“ įgyvendinimas</t>
  </si>
  <si>
    <t>2.2.2.1.014</t>
  </si>
  <si>
    <t>Pilnamečių neveiksnių ir ribotai veiksnių asmenų būklės peržiūrėjimo funkcijai atlikti (valstybinė funkcija)</t>
  </si>
  <si>
    <t>2.2.2.1.015</t>
  </si>
  <si>
    <t>Medicinos darbuotojų skatinimas ir įvertinimas</t>
  </si>
  <si>
    <t>2.2.2.1.016</t>
  </si>
  <si>
    <t>Centralizuotas lėšų paskirstymas socialinių paslaugų įstaigoms teisės aktuose numatytoms priemonėms vykdyti</t>
  </si>
  <si>
    <t>2.2.2.1.017</t>
  </si>
  <si>
    <t>Sveikatos priežiūros paslaugų kokybė ir prieinamumo gerinimas Kauno mieste</t>
  </si>
  <si>
    <t>2.2.2.1.018</t>
  </si>
  <si>
    <t>Projekto „Perėjimas nuo institucinės globos prie bendruomeninių paslaugų Sostinės regione, Vidurio ir vakarų Lietuvos regione“ įgyvendinimas teikiant atvejo vadybininko paslaugas</t>
  </si>
  <si>
    <t>2.2.2.1.019</t>
  </si>
  <si>
    <t>Projekto „Perėjimas nuo institucinės globos prie bendruomeninių paslaugų Sostinės regione, Vidurio ir vakarų Lietuvos regione“ įgyvendinimas teikiant socialinių dirbtuvių paslaugas</t>
  </si>
  <si>
    <t>2.2.2.1.020</t>
  </si>
  <si>
    <t>Ambulatorinės slaugos paslaugų namuose kokybės ir prieinamumo gerinimas Kauno mieste</t>
  </si>
  <si>
    <t>2.2.2.1.021</t>
  </si>
  <si>
    <t>Sveikatos priežiūros paslaugoms teikti reikiamos infrastruktūros modernizavimas Kauno miesto sveikatos centre</t>
  </si>
  <si>
    <t>2.2.2.1.022</t>
  </si>
  <si>
    <t>Mickevičiaus g. 2, Kaune, esamo pastato remontas ir nauja statyba, pritaikant pastatus poliklinikos veiklai vykdyti</t>
  </si>
  <si>
    <t>2.2.2.1.023</t>
  </si>
  <si>
    <t>Projekto "Sveikatos priežiūros specialistų rengimas ir pritraukimas Kauno miesto sveikatos centre" įgyvendinimas</t>
  </si>
  <si>
    <t>2.2.2.1.024</t>
  </si>
  <si>
    <t>Projekto "Kauno miesto sveikatos centro veiklos modelio diegimas" įgyvendinimas</t>
  </si>
  <si>
    <t>2.2.2.1.025</t>
  </si>
  <si>
    <t>Socialinių darbuotojų skatinimas ir įvertinimas</t>
  </si>
  <si>
    <t>2.2.2.1.026</t>
  </si>
  <si>
    <t>Projekto "Psichoaktyviųjų medžiagų vartojimo prevencija, ankstyvoji intervencija, pagalba ir žalos mažinimas“ įgyvendinimas</t>
  </si>
  <si>
    <t>2.2.2.1.027</t>
  </si>
  <si>
    <t>Projekto "Jaunuolių palydėjimas į savarankišką gyvenimą" įgyvendinimas</t>
  </si>
  <si>
    <t>2.2.2.2</t>
  </si>
  <si>
    <t>Gerinti sveikatos priežiūros ir socialinių paslaugų kokybę</t>
  </si>
  <si>
    <t>2.2.2.2.003</t>
  </si>
  <si>
    <t>Socialinių paslaugų, kurias teikia viešosios įstaigos, kurių savininkė ar dalininkė yra Kauno miesto savivaldybė, kokybės užtikrinimas</t>
  </si>
  <si>
    <t>2.2.2.3</t>
  </si>
  <si>
    <t>Plėtoti tvarų socialinių paslaugų tinklą mieste</t>
  </si>
  <si>
    <t>2.2.2.3.001</t>
  </si>
  <si>
    <t>Socialinių paslaugų įstaigų infrastruktūros gerinimas</t>
  </si>
  <si>
    <t>2.2.2.3.002</t>
  </si>
  <si>
    <t>Vienkartinė socialinė parama Kauno miesto gyventojams</t>
  </si>
  <si>
    <t>2.2.2.3.003</t>
  </si>
  <si>
    <t>Socialinė pašalpa Kauno miesto nepasiturintiems gyventojams</t>
  </si>
  <si>
    <t>2.2.2.3.004</t>
  </si>
  <si>
    <t>Lėšos individualios pagalbos teikimo išlaidų kompensacijoms mokėti</t>
  </si>
  <si>
    <t>2.2.2.3.005</t>
  </si>
  <si>
    <t>Lėšos individualios pagalbos teikimo išlaidų kompensacijoms administruoti</t>
  </si>
  <si>
    <t>2.2.2.3.006</t>
  </si>
  <si>
    <t>Vienkartinei išmokai ginkluoto pasipriešinimo 1940–1990 m. okupacijoms dalyvių šeimoms mokėti (valstybinė funkcija)</t>
  </si>
  <si>
    <t>2.2.2.3.007</t>
  </si>
  <si>
    <t>Kompensacijai sovietinėje armijoje sužalotiems asmenims ir žuvusiųjų šeimoms mokėti (valstybinė funkcija)</t>
  </si>
  <si>
    <t>2.2.2.3.008</t>
  </si>
  <si>
    <t>Išmokoms vaikams mokėti (valstybinė funkcija)</t>
  </si>
  <si>
    <t>2.2.2.3.009</t>
  </si>
  <si>
    <t>Išmokoms vaikams administruoti (valstybinė funkcija)</t>
  </si>
  <si>
    <t>2.2.2.3.010</t>
  </si>
  <si>
    <t>Socialinės atskirties mažinimas mokant išmokas asmenims su negalia</t>
  </si>
  <si>
    <t>2.2.2.3.011</t>
  </si>
  <si>
    <t>Socialinei paramai mokiniams mokėti (už įsigytus maisto produktus) (valstybinė funkcija)</t>
  </si>
  <si>
    <t>2.2.2.3.012</t>
  </si>
  <si>
    <t>Socialinei paramai mokiniams administruoti (valstybinė funkcija)</t>
  </si>
  <si>
    <t>2.2.2.3.013</t>
  </si>
  <si>
    <t>Kompensacijai už suteiktas lengvatas asmenims, nukentėjusiems nuo 1991 m. sausio 11–13 d. ir po to vykdytos SSRS agresijos, mokėti  (valstybinė funkcija)</t>
  </si>
  <si>
    <t>2.2.2.3.014</t>
  </si>
  <si>
    <t>Parama mirties atveju Kauno miesto gyventojams</t>
  </si>
  <si>
    <t>2.2.2.3.015</t>
  </si>
  <si>
    <t>Išmokoms ir kompensacijoms administruoti (valstybinė funkcija)</t>
  </si>
  <si>
    <t>2.2.2.3.016</t>
  </si>
  <si>
    <t>Socialinei paramai mokiniams (už įsigytus mokinio reikmenis) mokėti (valstybinė funkcija)</t>
  </si>
  <si>
    <t>2.2.2.3.017</t>
  </si>
  <si>
    <t>Išmokų mokėjimo per bankus ir paštus išlaidų padengimas</t>
  </si>
  <si>
    <t>2.2.2.3.018</t>
  </si>
  <si>
    <t>Kompensacija nepasiturintiems Kauno miesto gyventojams už geriamąjį vandenį</t>
  </si>
  <si>
    <t>2.2.2.3.019</t>
  </si>
  <si>
    <t>Kompensacija nepasiturintiems Kauno miesto gyventojams už šiluminę energiją, patiektą gyvenamosioms patalpoms šildyti (šilumą tiekiant centralizuotai)</t>
  </si>
  <si>
    <t>2.2.2.3.020</t>
  </si>
  <si>
    <t>Kompensacijoms nepasiturintiems gyventojams už šiluminę energiją, patiektą gyvenamoms patalpoms šildyti (kt. energijos ir kuro rūšimis), mokėti</t>
  </si>
  <si>
    <t>2.2.2.3.021</t>
  </si>
  <si>
    <t>Kompensacija nepasiturintiems gyventojams už šiluminę energiją, patiektą karštam vandeniui ruošti</t>
  </si>
  <si>
    <t>2.2.2.3.022</t>
  </si>
  <si>
    <t>Kreditų, paimtų daugiabučiams namams atnaujinti (modernizuoti), ir palūkanų apmokėjimas už asmenis, turinčius teisę į būsto šildymo išlaidų kompensaciją</t>
  </si>
  <si>
    <t>2.2.2.3.024</t>
  </si>
  <si>
    <t>Pagalba pinigais vaiko laikiniesiems ir nuolatiniams globėjams (rūpintojams), šeimynoms</t>
  </si>
  <si>
    <t>2.2.2.3.028</t>
  </si>
  <si>
    <t>Būsto nuomos ir išperkamosios būsto nuomos mokesčių dalies kompensacija</t>
  </si>
  <si>
    <t>2.2.2.3.029</t>
  </si>
  <si>
    <t>Kauno miesto gyventojų, atitinkančių Užimtumo įstatyme apibrėžtą tikslinę grupę, darbinių įgūdžių įgijimo ir įsidarbinimo skatinimas</t>
  </si>
  <si>
    <t>2.2.2.3.030</t>
  </si>
  <si>
    <t>Socialinių paslaugų teikimas asmenims su sunkia negalia ir šeimoms, susiduriančioms su sunkumais</t>
  </si>
  <si>
    <t>2.2.2.3.031</t>
  </si>
  <si>
    <t>Socialinių paslaugų (socialinės priežiūros ir socialinės globos) teikimas vaikams, likusiems be tėvų globos, šeimoms, susiduriančioms su sunkumais, vaikams su negalia, darbingo amžiaus asmenims su negalia ir senyvo amžiaus asmenims</t>
  </si>
  <si>
    <t>2.2.2.3.032</t>
  </si>
  <si>
    <t>Asmenų su negalia būsto pritaikymo ir socialinės reabilitacijos programų įgyvendinimo bei asmenų su negalia asmeninės pagalbos paslaugų teikimas</t>
  </si>
  <si>
    <t>2.2.2.3.034</t>
  </si>
  <si>
    <t>Vaiko minimalios ir vidutinės priežiūros priemonių įgyvendinimas</t>
  </si>
  <si>
    <t>2.2.2.3.035</t>
  </si>
  <si>
    <t>Savivaldybės socialinio būsto fondo plėtros iki 2029 metų programos įgyvendinimas</t>
  </si>
  <si>
    <t>2.2.2.3.037</t>
  </si>
  <si>
    <t>Kauno m. socialinių paslaugų centro Nakvynės paslaugų skyriaus pastato (R. Kalantos g. 57) kapitalinis remontas</t>
  </si>
  <si>
    <t>2.2.2.3.038</t>
  </si>
  <si>
    <t>Vienkartinės išmokos įsikurti ir mėnesinės kompensacijos ugdomų vaikų išlaikymo išlaidoms apmokėti skyrimas</t>
  </si>
  <si>
    <t>2.2.2.3.039</t>
  </si>
  <si>
    <t>Paramos pagal 2021–2027 metų materialinio nepritekliaus mažinimo programą (MNM) skyrimas</t>
  </si>
  <si>
    <t>2.2.2.3.040</t>
  </si>
  <si>
    <t>Asmenų su negalia reikalų koordinavimo funkcijos įgyvendinimas</t>
  </si>
  <si>
    <t>2.2.2.3.041</t>
  </si>
  <si>
    <t>Projekto „Paslaugų, skatinančių ir efektyviai palaikančių globą šeimos aplinkoje, vystymas“ įgyvendinimas</t>
  </si>
  <si>
    <t>2.2.2.4</t>
  </si>
  <si>
    <t>Sukurti bendrą informavimo sistemą ir didinti informacijos prieinamumą skirtingoms gyventojų grupėms sveikatos, sveikatinimo ir socialinių paslaugų srityse</t>
  </si>
  <si>
    <t>2.2.2.4.001</t>
  </si>
  <si>
    <t>Projekto ,,SOC taškas – skaitmeninė platforma integracijai ir socialinei atskirčiai mažinti, priartinant socialinių paslaugų ir socialinės paramos prieinamumą Kauno mieste ir Telšių rajone“ įgyvendinimas</t>
  </si>
  <si>
    <t>2.2.3</t>
  </si>
  <si>
    <t>Įveiklinti bendruomenes sveikatinimo ir socialinėje srityse</t>
  </si>
  <si>
    <t>2.2.3.3</t>
  </si>
  <si>
    <t>Stiprinti viešojo sektoriaus įstaigų, NVO ir privačių tiekėjų kompetencijas sveikatinimo ir socialinių paslaugų teikimo srityse</t>
  </si>
  <si>
    <t>2.2.3.3.001</t>
  </si>
  <si>
    <t>Miesto bendruomenės įtraukimas įgyvendinant programos „Iniciatyvos Kaunui“ socialinės srities projektus</t>
  </si>
  <si>
    <t>3</t>
  </si>
  <si>
    <t>Tvarumo bei žaliojo kurso principais tvariai valdomo miesto programa</t>
  </si>
  <si>
    <t>3.1</t>
  </si>
  <si>
    <t>Tvari, nuolat tobulėjanti organizacija patogiam miestiečių gyvenimui</t>
  </si>
  <si>
    <t>3.1.1</t>
  </si>
  <si>
    <t>Tapti pirmaujančia organizacija, efektyviai naudojančia pažangius skaitmeninius sprendimus</t>
  </si>
  <si>
    <t>3.1.1.1</t>
  </si>
  <si>
    <t>Užtikrinti efektyvų pagrindinių miesto funkcijų vykdymą, auginant Savivaldybės administracijos darbuotojų kompetencijas</t>
  </si>
  <si>
    <t>3.1.1.1.001</t>
  </si>
  <si>
    <t>Savivaldybės skoliniams įsipareigojimams vykdyti</t>
  </si>
  <si>
    <t>3.1.1.1.002</t>
  </si>
  <si>
    <t>Kauno miesto savivaldybės institucijų žmogiškųjų išteklių valdymas</t>
  </si>
  <si>
    <t>3.1.1.1.003</t>
  </si>
  <si>
    <t>Savivaldybės institucijų ūkinio ir materialinio aptarnavimo užtikrinimas</t>
  </si>
  <si>
    <t>3.1.1.1.004</t>
  </si>
  <si>
    <t>Lietuvos finansinės paramos, ES ir kitų tarptautinių programų, kitų planavimo dokumentų rengimas ir projektų įgyvendinimas</t>
  </si>
  <si>
    <t>3.1.1.1.005</t>
  </si>
  <si>
    <t>Tarybos narių ir komisijų veiklos užtikrinimas</t>
  </si>
  <si>
    <t>3.1.1.1.008</t>
  </si>
  <si>
    <t>Teisinis konsultavimas, teisinis atstovavimas, teismų sprendimų vykdymas</t>
  </si>
  <si>
    <t>3.1.1.1.011</t>
  </si>
  <si>
    <t>Kauno miesto savivaldybės administracijos darbuotojų kompetencijų tobulinimas</t>
  </si>
  <si>
    <t>3.1.1.1.012</t>
  </si>
  <si>
    <t>Kauno miesto savivaldybės darbuotojų saugos ir sveikatos užtikrinimas</t>
  </si>
  <si>
    <t>3.1.1.2</t>
  </si>
  <si>
    <t>Didinti Savivaldybės administracijos ir jos atliekamų funkcijų skaitmenizacijos lygį</t>
  </si>
  <si>
    <t>3.1.1.2.001</t>
  </si>
  <si>
    <t>Informacinių sistemų, programinės įrangos ir techninės bazės modernizavimas, priežiūra  ir plėtra Savivaldybės institucijose</t>
  </si>
  <si>
    <t>3.1.1.2.004</t>
  </si>
  <si>
    <t>Programų valdymo efektyvumo didinimas</t>
  </si>
  <si>
    <t>3.1.1.4</t>
  </si>
  <si>
    <t>Siekti integruotos, į rezultatų užtikrinimą nukreiptos, planavimo ir rezultatų stebėsenos sistemos</t>
  </si>
  <si>
    <t>3.1.1.4.002</t>
  </si>
  <si>
    <t>Strateginio planavimo, analizės ir procesų užtikrinimas</t>
  </si>
  <si>
    <t>3.1.1.5</t>
  </si>
  <si>
    <t>Vystyti pažangiausius Savivaldybės ir Savivaldybei pavaldžių įstaigų turto valdymo sprendimus</t>
  </si>
  <si>
    <t>3.1.1.5.001</t>
  </si>
  <si>
    <t>Visuomeninės paskirties objektų koncesijos mokesčiai</t>
  </si>
  <si>
    <t>3.1.1.5.003</t>
  </si>
  <si>
    <t>Žemės paėmimas visuomenės poreikiams, nekilnojamojo turto įgijimas Savivaldybės nuosavybėn</t>
  </si>
  <si>
    <t>3.1.1.5.004</t>
  </si>
  <si>
    <t>Savivaldybės valdomų žemės sklypų tvarkymo, priežiūros ir valdymo efektyvinimas</t>
  </si>
  <si>
    <t>3.1.1.5.005</t>
  </si>
  <si>
    <t>Racionalaus ir efektyvaus Savivaldybės nekilnojamojo turto valdymo užtikrinimas</t>
  </si>
  <si>
    <t>3.1.1.5.006</t>
  </si>
  <si>
    <t>Administracinių pastatų savivaldybės funkcijoms atlikti Kaune statyba</t>
  </si>
  <si>
    <t>3.1.2</t>
  </si>
  <si>
    <t>Skatinti tvarų, visą organizaciją apjungiantį paslaugų kūrimo ir tobulinimo procesą</t>
  </si>
  <si>
    <t>3.1.2.1</t>
  </si>
  <si>
    <t>Didinti gyventojų pasitenkinimą Savivaldybės ir jai pavaldžių įstaigų teikiamomis paslaugomis</t>
  </si>
  <si>
    <t>3.1.2.1.001</t>
  </si>
  <si>
    <t>Archyvinių dokumentų tvarkymas (valstybinė funkcija)</t>
  </si>
  <si>
    <t>3.1.2.1.002</t>
  </si>
  <si>
    <t>Gyventojų registro tvarkymas ir duomenų teikimas valstybės registrams  (valstybinė funkcija)</t>
  </si>
  <si>
    <t>3.1.2.1.003</t>
  </si>
  <si>
    <t>Duomenims teikti Suteiktos valstybės pagalbos registrui (valstybinė funkcija)</t>
  </si>
  <si>
    <t>3.1.2.1.004</t>
  </si>
  <si>
    <t>Valstybės garantuojamos pirminės teisinės pagalbos teikimas  (valstybinė funkcija)</t>
  </si>
  <si>
    <t>3.1.2.1.008</t>
  </si>
  <si>
    <t>Gyvenamajai vietai deklaruoti (valstybinė funkcija)</t>
  </si>
  <si>
    <t>3.1.2.1.009</t>
  </si>
  <si>
    <t>Civilinės būklės aktų registravimas (valstybinė funkcija)</t>
  </si>
  <si>
    <t>3.1.2.1.010</t>
  </si>
  <si>
    <t>Valstybinės kalbos vartojimo ir taisyklingumo kontrolė (valstybinė funkcija)</t>
  </si>
  <si>
    <t>3.1.2.1.011</t>
  </si>
  <si>
    <t>Žemės ūkio funkcijoms vykdyti (valstybinė funkcija)</t>
  </si>
  <si>
    <t>3.1.2.1.014</t>
  </si>
  <si>
    <t>Šeimos gerovės stiprinimas</t>
  </si>
  <si>
    <t>3.1.2.1.015</t>
  </si>
  <si>
    <t>Kauno miesto savivaldybės narystės įsipareigojimų vykdymas vietos veiklos grupėse ir kitose organizacijose</t>
  </si>
  <si>
    <t>3.1.2.1.016</t>
  </si>
  <si>
    <t>Beglobių gyvūnų gaudymas, priežiūra, ženklinimas, registravimas bei gyvūnų augintinių infrastruktūros plėtra ir priežiūra</t>
  </si>
  <si>
    <t>3.1.3</t>
  </si>
  <si>
    <t>Didinti įtraukų bendradarbiavimą su suinteresuotomis šalimis, tapti lydere regione</t>
  </si>
  <si>
    <t>3.1.3.1</t>
  </si>
  <si>
    <t>Įgyvendinti „Atviro Kauno“ viziją, užtikrinant skaidrų visuomenės įtraukimą į sprendimų priėmimo procesą</t>
  </si>
  <si>
    <t>3.1.3.1.002</t>
  </si>
  <si>
    <t>Seniūnijų įtakos stiprinimas skatinant gyventojų bendruomeniškumą</t>
  </si>
  <si>
    <t>3.1.3.2</t>
  </si>
  <si>
    <t>Skatinti organizacijas teikti paslaugas miesto gyventojams</t>
  </si>
  <si>
    <t>3.1.3.2.001</t>
  </si>
  <si>
    <t>Nevyriausybinių organizacijų ir miesto bendruomenės įgalinimo iniciatyvų skatinimas</t>
  </si>
  <si>
    <t>3.1.3.3</t>
  </si>
  <si>
    <t>Efektyvinti miesto komunikaciją ir rinkodarą</t>
  </si>
  <si>
    <t>3.1.3.3.001</t>
  </si>
  <si>
    <t>Kauno miesto pristatymas ir reklamavimas Lietuvoje</t>
  </si>
  <si>
    <t>3.1.3.4</t>
  </si>
  <si>
    <t>Siekti Kauno lyderystės regione</t>
  </si>
  <si>
    <t>3.1.3.4.001</t>
  </si>
  <si>
    <t>Kauno miesto savivaldybės dalyvavimas sveikatos srities tarptautinėse organizacijose</t>
  </si>
  <si>
    <t>3.1.3.4.002</t>
  </si>
  <si>
    <t>Bendradarbiavimo su Lietuvos ir užsienio valstybių institucijomis skatinimas</t>
  </si>
  <si>
    <t>3.1.3.4.003</t>
  </si>
  <si>
    <t>Bendradarbiavimo su esamais ir potencialiais miestais partneriais vystymas, skatinant dalijimąsi gerąja praktika ir abipusį pažinimą</t>
  </si>
  <si>
    <t>3.1.3.5</t>
  </si>
  <si>
    <t>Užtikrinti sąlygas saugiai gyventi ir dirbti mieste</t>
  </si>
  <si>
    <t>3.1.3.5.001</t>
  </si>
  <si>
    <t>Gyventojų saugumo didinimas užtikrinant vaizdo stebėjimo ir pažeidimų fiksavimo priemonių plėtrą</t>
  </si>
  <si>
    <t>3.1.3.5.002</t>
  </si>
  <si>
    <t>Civilinės saugos reikalams ir paslaugoms administruoti</t>
  </si>
  <si>
    <t>3.1.3.5.003</t>
  </si>
  <si>
    <t>Mobilizacijai administruoti Savivaldybėje</t>
  </si>
  <si>
    <t>3.1.3.5.004</t>
  </si>
  <si>
    <t>Ekstremaliųjų situacijų ir (arba) įvykių prevencija</t>
  </si>
  <si>
    <t>3.1.3.5.005</t>
  </si>
  <si>
    <t>Priverstinis transporto priemonių nuvežimas bei neeksploatuojamų transporto priemonių pašalinimo iš bendro naudojimo vietų prevencija</t>
  </si>
  <si>
    <t>3.1.3.5.006</t>
  </si>
  <si>
    <t>Avarijų Kauno mieste likvidavimo užtikrinimas (Avarinės tarnybos ir dispečerinės veikla)</t>
  </si>
  <si>
    <t>3.1.3.5.009</t>
  </si>
  <si>
    <t>Kauno miesto savivaldybės priedangų įrengimo daugiabučiuose namuose programos įgyvendinimas</t>
  </si>
  <si>
    <t>3.1.3.5.010</t>
  </si>
  <si>
    <t>Projekto „Priedangų infrastruktūros plėtra Kauno mieste“ įgyvendinimas</t>
  </si>
  <si>
    <t>3.1.3.5.011</t>
  </si>
  <si>
    <t>Projekto „Civilinės saugos projektų rėmimas, stiprinant prevenciją, parengtį ir apsirūpinimą būtinų priemonių atsargomis Kauno mieste“ įgyvendinimas</t>
  </si>
  <si>
    <t>3.2</t>
  </si>
  <si>
    <t>Saugus visų eismo dalyvių susisiekimas, didinant tvarių kelionių dalį ir mažinant transporto keliamą taršą</t>
  </si>
  <si>
    <t>3.2.1</t>
  </si>
  <si>
    <t>Vystyti ir palaikyti saugią judumo infrastruktūrą Kauno mieste</t>
  </si>
  <si>
    <t>3.2.1.1</t>
  </si>
  <si>
    <t>Palaikyti aukštą judumo infrastruktūros būklę</t>
  </si>
  <si>
    <t>3.2.1.1.001</t>
  </si>
  <si>
    <t>Susisiekimo komunikacijų (gatvių) kadastro duomenų nustatymas, tikslinimas ir teisinė registracija</t>
  </si>
  <si>
    <t>3.2.1.1.002</t>
  </si>
  <si>
    <t>Kauno miesto gatvių, aikščių priežiūra ir einamasis remontas</t>
  </si>
  <si>
    <t>3.2.1.1.003</t>
  </si>
  <si>
    <t>Tiltų ir viadukų rekonstravimas,  remontas ir priežiūra</t>
  </si>
  <si>
    <t>3.2.1.1.005</t>
  </si>
  <si>
    <t>Įvažiuojamųjų kelių į gyvenamuosius kvartalus ir kiemus remontas</t>
  </si>
  <si>
    <t>3.2.1.2</t>
  </si>
  <si>
    <t>Vystyti judumo infrastruktūrą atsižvelgiant į eismo dalyvių poreikius</t>
  </si>
  <si>
    <t>3.2.1.2.001</t>
  </si>
  <si>
    <t>Ateities plento tęsinio nuo Palemono g. iki T. Masiulio g. tiesyba</t>
  </si>
  <si>
    <t>3.2.1.2.002</t>
  </si>
  <si>
    <t>Šeštokų 1-osios g. ir Alyvų 1-osios g.  tiesyba</t>
  </si>
  <si>
    <t>3.2.1.2.003</t>
  </si>
  <si>
    <t>Kauno miesto gatvių, aikščių projektavimas, kapitalinis remontas ir rekonstrukcija</t>
  </si>
  <si>
    <t>3.2.1.2.004</t>
  </si>
  <si>
    <t>Kėdainių tilto per Nemuno upę, Kaune, statyba</t>
  </si>
  <si>
    <t>3.2.1.2.005</t>
  </si>
  <si>
    <t>Skirtingų lygių sankryžos ties magistralinio kelio A1 Vilnius–Kaunas–Klaipėda 98,100 km Kauno mieste (ties Ašigalio g.) statyba</t>
  </si>
  <si>
    <t>3.2.1.2.006</t>
  </si>
  <si>
    <t>Rotušės aikštės rekonstravimas</t>
  </si>
  <si>
    <t>3.2.1.2.008</t>
  </si>
  <si>
    <t>Baltijos g. pėsčiųjų ir dviračių tako įrengimas</t>
  </si>
  <si>
    <t>3.2.1.2.009</t>
  </si>
  <si>
    <t>Baltų pr. pėsčiųjų ir dviračių tako įrengimas</t>
  </si>
  <si>
    <t>3.2.1.2.011</t>
  </si>
  <si>
    <t>Chemijos g. pėsčiųjų ir dviračių tako įrengimas</t>
  </si>
  <si>
    <t>3.2.1.3</t>
  </si>
  <si>
    <t>Sudaryti visapusiškai saugias judėjimo sąlygas visiems eismo dalyviams</t>
  </si>
  <si>
    <t>3.2.1.3.002</t>
  </si>
  <si>
    <t>Naujai įrengtų ir rekonstruotų šviesoforų  įrengimas bei priežiūra Kauno miesto sankryžose ir pėsčiųjų perėjose</t>
  </si>
  <si>
    <t>3.2.1.3.003</t>
  </si>
  <si>
    <t>Eismo saugumo ir eismo organizavimo planavimas</t>
  </si>
  <si>
    <t>3.2.1.3.004</t>
  </si>
  <si>
    <t>Visuomenės ugdymas  saugaus eismo klausimais</t>
  </si>
  <si>
    <t>3.2.1.3.005</t>
  </si>
  <si>
    <t>Saugaus eismo gerinimas ženklinant gatvių važiuojamąją dalį</t>
  </si>
  <si>
    <t>3.2.1.5</t>
  </si>
  <si>
    <t>Prižiūrėti ir plėsti dviračių, pėsčiųjų ir kitų mikromobilumo priemonių infrastruktūrą</t>
  </si>
  <si>
    <t>3.2.1.5.001</t>
  </si>
  <si>
    <t>Požeminių perėjų ir laiptų rekonstravimas, remontas ir priežiūra</t>
  </si>
  <si>
    <t>3.2.1.5.002</t>
  </si>
  <si>
    <t>Pėsčiųjų tiltų per Nemuno upę nuo Aleksoto iki salos ir nuo salos iki Karaliaus Mindaugo pr., Kaune, statyba</t>
  </si>
  <si>
    <t>3.2.1.5.003</t>
  </si>
  <si>
    <t>Inžinerinio statinio-pėsčiųjų tilto per Neries upę, nuo Brastos g.32, Kaune, iki teritorijos šalia žemės sklypo Jonavos g. 1A, Kaune, statyba</t>
  </si>
  <si>
    <t>3.2.2</t>
  </si>
  <si>
    <t>Didinti darnių kelionių dalį Kauno mieste</t>
  </si>
  <si>
    <t>3.2.2.2</t>
  </si>
  <si>
    <t>Gerinti viešojo transporto pasiekiamumą ir kokybę</t>
  </si>
  <si>
    <t>3.2.2.2.001</t>
  </si>
  <si>
    <t>Projekto „Viešojo transporto infrastruktūros plėtra Kauno mieste“ įgyvendinimas</t>
  </si>
  <si>
    <t>3.2.2.2.002</t>
  </si>
  <si>
    <t>Kompensacijoms už keleivių, turinčių teisę į lengvatas, vežimą vežėjams mokėti</t>
  </si>
  <si>
    <t>3.2.2.2.003</t>
  </si>
  <si>
    <t>Vežėjų nuostoliams, patirtiems dėl keleivinio transporto paslaugų teikimo visuomenei, kompensuoti</t>
  </si>
  <si>
    <t>3.2.2.2.004</t>
  </si>
  <si>
    <t>Viešojo transporto infrastruktūros plėtra</t>
  </si>
  <si>
    <t>3.2.3</t>
  </si>
  <si>
    <t>Taikyti inovacijomis paremtus transporto sprendimus</t>
  </si>
  <si>
    <t>3.2.3.1</t>
  </si>
  <si>
    <t>Vystyti mažų emisijų zonas ir elektromobilių infrastruktūrą</t>
  </si>
  <si>
    <t>3.2.3.1.001</t>
  </si>
  <si>
    <t>Elektromobilių įkrovimo prieigų infrastruktūros sukūrimas ir palaikymas</t>
  </si>
  <si>
    <t>3.2.3.2</t>
  </si>
  <si>
    <t>Diegti technologinius sprendimus efektyviam judumui valdyti</t>
  </si>
  <si>
    <t>3.2.3.2.001</t>
  </si>
  <si>
    <t>Stacionarių prevencinės greičio matavimo ir raudonos šviesos pažeidimo sistemų  sankryžoje diegimas ir eksploatavimas</t>
  </si>
  <si>
    <t>3.2.3.2.002</t>
  </si>
  <si>
    <t>Eismo saugumo užtikrinimas ir priežiūra, įrengiant stulpelius, apsauginius atitvarus, kitas inžinerines priemones ir prižiūrint eismo įrenginius (išskyrus šviesoforus)</t>
  </si>
  <si>
    <t>3.2.3.2.003</t>
  </si>
  <si>
    <t>Saugaus eismo užtikrinimas prižiūrint ir eksploatuojant šviesoforus</t>
  </si>
  <si>
    <t>3.2.3.2.005</t>
  </si>
  <si>
    <t>Intelektualių informacinių sistemų plėtra ir diegimas viešojo transporto, motorinio transporto srautų valdymo ir automobilių statymo srityse</t>
  </si>
  <si>
    <t>3.2.3.2.006</t>
  </si>
  <si>
    <t>Projekto „Galimybių studijos dėl naujų didelio našumo viešojo transporto rūšių parengimas, siekiant užtikrinti energetiškai efektyvesnę ir tvaresnę transporto sistemą Kauno mieste“ įgyvendinimas</t>
  </si>
  <si>
    <t>3.3</t>
  </si>
  <si>
    <t>Tvarus ir įtraukus teritorijų vystymas, orientuotas į kasdienius kiekvieno žmogaus poreikius ir kokybišką miesto aplinką</t>
  </si>
  <si>
    <t>3.3.1</t>
  </si>
  <si>
    <t>Vystyti aukštos kokybės, naujojo Europinio bauhauzo principus atitinkančias miesto teritorijas</t>
  </si>
  <si>
    <t>3.3.1.2</t>
  </si>
  <si>
    <t>Sudaryti sąlygas augti gyventojų skaičiui paslaugomis ir infrastruktūra aprūpintose miesto teritorijose, atsižvelgiant į jų vietos identitetą ir nustatant bendras prioritetines miesto plėtros teritorijas</t>
  </si>
  <si>
    <t>3.3.1.2.001</t>
  </si>
  <si>
    <t>Miesto gatvių apšvietimo elektros tinklų eksploatavimas, atnaujinimas ir plėtra</t>
  </si>
  <si>
    <t>3.3.1.2.002</t>
  </si>
  <si>
    <t>Kompleksinių teritorijų planavimo dokumentų rengimas</t>
  </si>
  <si>
    <t>3.3.1.2.003</t>
  </si>
  <si>
    <t>Detaliųjų ir jiems prilygintų planų rengimas</t>
  </si>
  <si>
    <t>3.3.1.2.004</t>
  </si>
  <si>
    <t>Kadastrinių matavimų atlikimas</t>
  </si>
  <si>
    <t>3.3.1.2.005</t>
  </si>
  <si>
    <t>Elektros energijos, sunaudotos miesto gatvėms apšviesti, išlaidų apmokėjimas</t>
  </si>
  <si>
    <t>3.3.1.2.007</t>
  </si>
  <si>
    <t>Žemės sklypų formavimas</t>
  </si>
  <si>
    <t>3.3.1.3</t>
  </si>
  <si>
    <t>Užtikrinti tvarią, architektūros kokybės kriterijus ir pasaulines tendencijas atitinkančią architektūrą</t>
  </si>
  <si>
    <t>3.3.1.3.001</t>
  </si>
  <si>
    <t>Urbanistinių ir architektūrinių idėjų konkursų laimėtojų skatinimas</t>
  </si>
  <si>
    <t>3.3.1.3.002</t>
  </si>
  <si>
    <t>Miesto urbanistinės ir architektūrinės kokybės gerinimas</t>
  </si>
  <si>
    <t>3.3.1.4</t>
  </si>
  <si>
    <t>Pasiekti kompleksišką ir inovatyvią daugiabučių miegamųjų rajonų regeneraciją, skatinant jų daugiafunkciškumą</t>
  </si>
  <si>
    <t>3.3.1.4.001</t>
  </si>
  <si>
    <t>Daugiabučių gyvenamųjų namų teritorijų tvarkymas</t>
  </si>
  <si>
    <t>3.3.1.4.002</t>
  </si>
  <si>
    <t>Kauno miesto savivaldybės gyvenamųjų vietovių teritorijų tvarkymo programos įgyvendinimas</t>
  </si>
  <si>
    <t>3.3.1.6</t>
  </si>
  <si>
    <t>Sukurti kokybiškų ir įkvepiančių viešųjų erdvių tinklą, kurios skatintų bendruomeniškumą ir puoselėtų vietos identitetą</t>
  </si>
  <si>
    <t>3.3.1.6.001</t>
  </si>
  <si>
    <t>Laisvės alėjos rekonstravimas</t>
  </si>
  <si>
    <t>3.3.1.6.004</t>
  </si>
  <si>
    <t>Miesto tvarkymas, valymas ir priežiūra žiemos metu</t>
  </si>
  <si>
    <t>3.3.1.6.005</t>
  </si>
  <si>
    <t>Miesto tvarkymo darbai (smulkūs infrastruktūros priežiūros darbai,  mažosios architektūros elementai, žalos ir kt.)</t>
  </si>
  <si>
    <t>3.3.1.6.006</t>
  </si>
  <si>
    <t>Visuomeninės paskirties objektų prieinamumo didinimas</t>
  </si>
  <si>
    <t>3.3.1.6.007</t>
  </si>
  <si>
    <t>Miesto fontanų įrengimas, remontas, priežiūra ir eksploatavimas</t>
  </si>
  <si>
    <t>3.3.2</t>
  </si>
  <si>
    <t>Sudaryti sąlygas miesto teritorijų, socialinės ir inžinerinės infrastruktūros plėtros planavimo sinergijai</t>
  </si>
  <si>
    <t>3.3.2.2</t>
  </si>
  <si>
    <t>Užtikrinti aukštos kokybės geriamojo vandens tiekimo ir tvarią nuotekų valymo infrastruktūrą</t>
  </si>
  <si>
    <t>3.3.2.2.002</t>
  </si>
  <si>
    <t>Paviršinių nuotekų tvarkymas</t>
  </si>
  <si>
    <t>3.3.2.2.003</t>
  </si>
  <si>
    <t>Gyvenamųjų namų prijungimo prie geriamojo vandens tiekimo ir (arba) nuotekų tvarkymo infrastruktūros, kurią eksploatuoja geriamojo vandens tiekėjas ir nuotekų tvarkytojas, programos įgyvendinimas</t>
  </si>
  <si>
    <t>3.3.2.3</t>
  </si>
  <si>
    <t>Užtikrinti gyventojų poreikius atliepiančią socialinę infrastruktūrą</t>
  </si>
  <si>
    <t>3.3.2.3.001</t>
  </si>
  <si>
    <t>Kapinių priežiūros administravimas, kapinių priežiūra ir neatpažintų mirusių asmenų vežimas ir laidojimas</t>
  </si>
  <si>
    <t>3.3.2.3.003</t>
  </si>
  <si>
    <t>Kapinių infrastruktūros gerinimas</t>
  </si>
  <si>
    <t>3.3.2.3.005</t>
  </si>
  <si>
    <t>Administracinės paskirties pastato su kremavimo paslaugų paskirties patalpomis Kauno r. sav., Rokų sen., Vainatrakio k., nauja statyba</t>
  </si>
  <si>
    <t>3.3.2.4</t>
  </si>
  <si>
    <t>Sudaryti sąlygas miesto socialinės ir inžinerinės infrastruktūros plėtros planavimo sinergijai</t>
  </si>
  <si>
    <t>3.3.2.4.001</t>
  </si>
  <si>
    <t>Geoinformacinės duomenų bazės plėtojimas</t>
  </si>
  <si>
    <t>3.3.2.4.002</t>
  </si>
  <si>
    <t>Socialinės ir inžinerinės infrastruktūros plėtra</t>
  </si>
  <si>
    <t>3.3.4</t>
  </si>
  <si>
    <t>Puoselėti ir saugoti miesto savitumo sluoksnius</t>
  </si>
  <si>
    <t>3.3.4.1</t>
  </si>
  <si>
    <t>Puoselėti, saugoti ir atskleisti Kauno tarpukario architektūros identitetą</t>
  </si>
  <si>
    <t>3.3.4.1.001</t>
  </si>
  <si>
    <t>Kultūros paveldo objektų tvarkymas įgyvendinant Kauno miesto savivaldybės paveldotvarkos programą</t>
  </si>
  <si>
    <t>3.3.4.2</t>
  </si>
  <si>
    <t>Užtikrinti tinkamą Kauno tvirtovės objektų ir teritorijų įveiklinimą, pritaikymą šiuolaikiniams poreikiams</t>
  </si>
  <si>
    <t>3.3.4.2.001</t>
  </si>
  <si>
    <t>Kauno tvirtovės regioninio parko sutvarkymas ir pritaikymas visuomenės ir turizmo poreikiams</t>
  </si>
  <si>
    <t>3.3.4.3</t>
  </si>
  <si>
    <t>Įveiklinti ir pritaikyti miesto upes (Nemuną, Nerį ir kitus intakus), teikiant prioritetą bioįvairovei, rekreacijai ir darniam judėjimui</t>
  </si>
  <si>
    <t>3.3.4.3.001</t>
  </si>
  <si>
    <t>Sąlygų aktyviam miesto gyventojų poilsiui sudarymas prižiūrint paplūdimius</t>
  </si>
  <si>
    <t>3.3.4.4</t>
  </si>
  <si>
    <t>Puoselėti atskirų Kauno miesto teritorijų erdvinį, kultūrinį ir socialinį identitetą</t>
  </si>
  <si>
    <t>3.3.4.4.002</t>
  </si>
  <si>
    <t>Projekto „Ateities urbanistinių centrų įveiklinimas pasitelkiant kultūra ir kūrybiškumu grįstas pokyčių strategijas“ (santrumpa angl. „T- Factor“) įgyvendinimas</t>
  </si>
  <si>
    <t>3.3.4.4.003</t>
  </si>
  <si>
    <t>Teritorijų (funkcinio, erdvinio ir meninio aplinkos) formavimo (plėtojimo) studijų rengimas</t>
  </si>
  <si>
    <t>3.4</t>
  </si>
  <si>
    <t>Žaliojo kurso principais paremtas modernus, efektyviai išteklius naudojantis, klimato kaitą švelninantis ir konkurencingas miestas</t>
  </si>
  <si>
    <t>3.4.1</t>
  </si>
  <si>
    <t>Skatinti efektyvų išteklių valdymą ir atliekų prevenciją</t>
  </si>
  <si>
    <t>3.4.1.3</t>
  </si>
  <si>
    <t>Skatinti kompleksinę renovaciją daugiabučiuose gyvenamuosiuose namuose ir savivaldybės viešuosiuose pastatuose</t>
  </si>
  <si>
    <t>3.4.1.3.002</t>
  </si>
  <si>
    <t>Tinkamas miesto daugiabučių namų bendrojo naudojimo objektų administravimo užtikrinimas</t>
  </si>
  <si>
    <t>3.4.1.3.003</t>
  </si>
  <si>
    <t>Subsidijoms už šiluminę energiją dėl kainų skirtumo mokėti</t>
  </si>
  <si>
    <t>3.4.1.3.004</t>
  </si>
  <si>
    <t>Šilumos ūkio specialiojo plano atnaujinimas</t>
  </si>
  <si>
    <t>3.4.1.3.005</t>
  </si>
  <si>
    <t>Kauno miesto savivaldybės daugiabučių namų bendrųjų statinio inžinerinių sistemų kapitalinio remonto ir (ar) naujų įrengimo programos įgyvendinimas</t>
  </si>
  <si>
    <t>3.4.1.4</t>
  </si>
  <si>
    <t>Didinti Kauno miesto įstaigų ir organizacijų perkamą elektros energiją tik iš atsinaujinančių išteklių</t>
  </si>
  <si>
    <t>3.4.1.4.001</t>
  </si>
  <si>
    <t>Atsinaujinančių energijos išteklių diegimo skatinimas visuomeninės ir gyvenamosios paskirties pastatuose</t>
  </si>
  <si>
    <t>3.4.1.4.002</t>
  </si>
  <si>
    <t>Kauno miesto atsinaujinančių išteklių energijos naudojimo plėtros užtikrinimas</t>
  </si>
  <si>
    <t>3.4.2</t>
  </si>
  <si>
    <t>Mažinti aplinkos taršą ir kurti miesto ekosistemą, siekiant didinti atsparumą klimato kaitos padariniams</t>
  </si>
  <si>
    <t>3.4.2.2</t>
  </si>
  <si>
    <t>Vystyti miestų žaliuosius plotus</t>
  </si>
  <si>
    <t>3.4.2.2.001</t>
  </si>
  <si>
    <t>Miškų tvarkymas įgyvendinant miškotvarkos projektą (valstybinė funkcija)</t>
  </si>
  <si>
    <t>3.4.2.2.002</t>
  </si>
  <si>
    <t>Gėlynų, želdinių ir žaliųjų erdvių tvarkymas</t>
  </si>
  <si>
    <t>3.4.2.2.003</t>
  </si>
  <si>
    <t>Parkų sutvarkymas (rekonstravimas), pritaikant juos visuomenės poreikiams</t>
  </si>
  <si>
    <t>3.4.2.2.004</t>
  </si>
  <si>
    <t>Miesto vejų priežiūra ir jos kokybės gerinimas</t>
  </si>
  <si>
    <t>3.4.2.2.005</t>
  </si>
  <si>
    <t>Kovo 11-osios parko atgaivinimas</t>
  </si>
  <si>
    <t>3.4.2.2.006</t>
  </si>
  <si>
    <t>Liepų alėjos žalinimas ir bendruomenei svarbios vietos stiprinimas</t>
  </si>
  <si>
    <t>3.4.2.2.007</t>
  </si>
  <si>
    <t>Naugardiškių parko atgaivinimas ir įveiklinimas</t>
  </si>
  <si>
    <t>3.4.2.2.008</t>
  </si>
  <si>
    <t>Vaišvydavos parko įjungimas į miesto urbanistinę struktūrą</t>
  </si>
  <si>
    <t>3.4.2.2.009</t>
  </si>
  <si>
    <t>Vijūkų skvero žalinimas ir įveiklinimas</t>
  </si>
  <si>
    <t>3.4.2.2.010</t>
  </si>
  <si>
    <t>Naujakurių skvero atgaivinimas ir įveiklinimas</t>
  </si>
  <si>
    <t>3.4.2.4</t>
  </si>
  <si>
    <t>Didinti oro taršos matavimo sistemos (realiu laiku) plėtrą ir integruoti su Savivaldybės aplinkos kokybės vertinimo sistemomis</t>
  </si>
  <si>
    <t>3.4.2.4.001</t>
  </si>
  <si>
    <t>Aplinkos teršimo šaltinių šalinimas ir Aplinkos kokybės gerinimas, įgyvendinant aplinkos apsaugos rėmimo specialiają programą</t>
  </si>
  <si>
    <t>3.4.3</t>
  </si>
  <si>
    <t>Skatinti perėjimą prie žiedinės ekonomikos ir tausaus išteklių naudojimo</t>
  </si>
  <si>
    <t>3.4.3.4</t>
  </si>
  <si>
    <t>Inicijuoti su akademinėmis miesto institucijomis tyrimų ir plėtros programą, skirtą žiedinės ekonomikos principų diegimui Kaune</t>
  </si>
  <si>
    <t>3.4.3.4.001</t>
  </si>
  <si>
    <t>Kauno miesto įvaizdžiui svarbių statinių tvarkymo programos įgyvendinimas</t>
  </si>
  <si>
    <t>3.4.3.4.003</t>
  </si>
  <si>
    <t>Projekto „Baltijos šalių sprendimai valdant plastiko taršą žiedinėje ekonomikoje (BALTIPLAST)“ įgyvendinimas</t>
  </si>
  <si>
    <t>`</t>
  </si>
  <si>
    <t>Pirminis planas</t>
  </si>
  <si>
    <t>Patikslintas planas*</t>
  </si>
  <si>
    <t>Kasinės išlaidos*</t>
  </si>
  <si>
    <t>2025 m. MVP plano asignavimų vykdymas</t>
  </si>
  <si>
    <t>*Finansų valdymo ir apskaitos informacinės sistemos duomenys</t>
  </si>
  <si>
    <t>IŠ VISO:</t>
  </si>
  <si>
    <t>Kauno miesto savivaldybės administracijos 2025 metų metinio veiklos plano elementai</t>
  </si>
  <si>
    <t>Kauno miesto savivaldybės administracijos 2025 metų metinio veiklos plano finansinėms papriemonėms skirtų lėšų vykdymas</t>
  </si>
  <si>
    <t>____________________________________________________________________________</t>
  </si>
  <si>
    <t xml:space="preserve">Kauno miesto savivaldybės administracijos </t>
  </si>
  <si>
    <t>1 priedas</t>
  </si>
  <si>
    <t xml:space="preserve">2025 m. veiklos ataskaitos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</si>
</sst>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;\-#,##0.00;&quot;&quot;"/>
    <numFmt numFmtId="165" formatCode="#,##0.00_ ;\-#,##0.00\ "/>
  </numFmts>
  <fonts count="12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charset val="186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2D8BF"/>
        <bgColor rgb="FFF2D8BF"/>
      </patternFill>
    </fill>
    <fill>
      <patternFill patternType="solid">
        <fgColor rgb="FFF9E8FC"/>
        <bgColor rgb="FFF9E8FC"/>
      </patternFill>
    </fill>
    <fill>
      <patternFill patternType="solid">
        <fgColor rgb="FFC3E2F6"/>
        <bgColor rgb="FFC3E2F6"/>
      </patternFill>
    </fill>
    <fill>
      <patternFill patternType="solid">
        <fgColor rgb="FFF9F96E"/>
        <bgColor rgb="FFF9F96E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Border="0"/>
    <xf numFmtId="0" fontId="3" fillId="2" borderId="0"/>
  </cellStyleXfs>
  <cellXfs count="36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wrapText="1"/>
    </xf>
    <xf numFmtId="165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wrapText="1" readingOrder="1"/>
    </xf>
    <xf numFmtId="0" fontId="5" fillId="7" borderId="3" xfId="0" applyFont="1" applyFill="1" applyBorder="1" applyAlignment="1">
      <alignment horizontal="center" wrapText="1" readingOrder="1"/>
    </xf>
    <xf numFmtId="165" fontId="5" fillId="7" borderId="1" xfId="0" applyNumberFormat="1" applyFont="1" applyFill="1" applyBorder="1" applyAlignment="1">
      <alignment horizontal="right" wrapText="1" readingOrder="1"/>
    </xf>
    <xf numFmtId="0" fontId="5" fillId="6" borderId="1" xfId="0" applyFont="1" applyFill="1" applyBorder="1" applyAlignment="1" applyProtection="1">
      <alignment vertical="top" wrapText="1" readingOrder="1"/>
      <protection locked="0"/>
    </xf>
    <xf numFmtId="164" fontId="5" fillId="6" borderId="1" xfId="0" applyNumberFormat="1" applyFont="1" applyFill="1" applyBorder="1" applyAlignment="1">
      <alignment horizontal="right" vertical="top" wrapText="1" readingOrder="1"/>
    </xf>
    <xf numFmtId="0" fontId="6" fillId="5" borderId="1" xfId="0" applyFont="1" applyFill="1" applyBorder="1" applyAlignment="1" applyProtection="1">
      <alignment vertical="top" wrapText="1" readingOrder="1"/>
      <protection locked="0"/>
    </xf>
    <xf numFmtId="164" fontId="6" fillId="5" borderId="1" xfId="0" applyNumberFormat="1" applyFont="1" applyFill="1" applyBorder="1" applyAlignment="1">
      <alignment horizontal="right" vertical="top" wrapText="1" readingOrder="1"/>
    </xf>
    <xf numFmtId="0" fontId="7" fillId="4" borderId="1" xfId="0" applyFont="1" applyFill="1" applyBorder="1" applyAlignment="1" applyProtection="1">
      <alignment vertical="top" wrapText="1" readingOrder="1"/>
      <protection locked="0"/>
    </xf>
    <xf numFmtId="164" fontId="7" fillId="4" borderId="1" xfId="0" applyNumberFormat="1" applyFont="1" applyFill="1" applyBorder="1" applyAlignment="1">
      <alignment horizontal="right" vertical="top" wrapText="1" readingOrder="1"/>
    </xf>
    <xf numFmtId="0" fontId="7" fillId="3" borderId="1" xfId="0" applyFont="1" applyFill="1" applyBorder="1" applyAlignment="1" applyProtection="1">
      <alignment vertical="top" wrapText="1" readingOrder="1"/>
      <protection locked="0"/>
    </xf>
    <xf numFmtId="164" fontId="7" fillId="3" borderId="1" xfId="0" applyNumberFormat="1" applyFont="1" applyFill="1" applyBorder="1" applyAlignment="1">
      <alignment horizontal="right" vertical="top" wrapText="1" readingOrder="1"/>
    </xf>
    <xf numFmtId="0" fontId="5" fillId="0" borderId="1" xfId="0" applyFont="1" applyBorder="1" applyAlignment="1" applyProtection="1">
      <alignment vertical="top" wrapText="1" readingOrder="1"/>
      <protection locked="0"/>
    </xf>
    <xf numFmtId="164" fontId="5" fillId="0" borderId="1" xfId="0" applyNumberFormat="1" applyFont="1" applyBorder="1" applyAlignment="1">
      <alignment horizontal="right" vertical="top" wrapText="1" readingOrder="1"/>
    </xf>
    <xf numFmtId="164" fontId="8" fillId="6" borderId="1" xfId="0" applyNumberFormat="1" applyFont="1" applyFill="1" applyBorder="1" applyAlignment="1">
      <alignment horizontal="right" vertical="top" wrapText="1" readingOrder="1"/>
    </xf>
    <xf numFmtId="164" fontId="8" fillId="0" borderId="1" xfId="0" applyNumberFormat="1" applyFont="1" applyBorder="1" applyAlignment="1">
      <alignment horizontal="right" vertical="top" wrapText="1" readingOrder="1"/>
    </xf>
    <xf numFmtId="164" fontId="5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7" fillId="0" borderId="0" xfId="0" applyFont="1" applyAlignment="1" applyProtection="1">
      <alignment vertical="top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165" fontId="7" fillId="2" borderId="0" xfId="0" applyNumberFormat="1" applyFont="1" applyFill="1" applyAlignment="1" applyProtection="1">
      <alignment horizontal="right" vertical="top" wrapText="1" readingOrder="1"/>
      <protection locked="0"/>
    </xf>
    <xf numFmtId="0" fontId="1" fillId="0" borderId="0" xfId="0" applyFont="1" applyBorder="1"/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 readingOrder="1"/>
    </xf>
    <xf numFmtId="0" fontId="5" fillId="0" borderId="3" xfId="0" applyFont="1" applyBorder="1" applyAlignment="1">
      <alignment horizontal="center" wrapText="1" readingOrder="1"/>
    </xf>
    <xf numFmtId="0" fontId="5" fillId="0" borderId="1" xfId="0" applyFont="1" applyBorder="1" applyAlignment="1">
      <alignment horizontal="center" readingOrder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Įprastas" xfId="0" builtinId="0"/>
    <cellStyle name="Normal" xfId="1" xr:uid="{429106BC-CDFE-45AD-B670-A5D9C9A6B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D9FC-01A1-430A-AC88-5DB2021514EE}">
  <sheetPr>
    <outlinePr summaryBelow="0" summaryRight="0"/>
  </sheetPr>
  <dimension ref="A1:G358"/>
  <sheetViews>
    <sheetView tabSelected="1" view="pageLayout" zoomScaleNormal="100" workbookViewId="0"/>
  </sheetViews>
  <sheetFormatPr defaultRowHeight="12" x14ac:dyDescent="0.2"/>
  <cols>
    <col min="1" max="1" width="10.85546875" style="1" customWidth="1"/>
    <col min="2" max="2" width="61.28515625" style="1" customWidth="1"/>
    <col min="3" max="5" width="19.28515625" style="1" customWidth="1"/>
    <col min="6" max="6" width="11.5703125" style="4" customWidth="1"/>
    <col min="7" max="16384" width="9.140625" style="4"/>
  </cols>
  <sheetData>
    <row r="1" spans="1:5" ht="15.75" x14ac:dyDescent="0.25">
      <c r="D1" s="28" t="s">
        <v>701</v>
      </c>
      <c r="E1" s="28"/>
    </row>
    <row r="2" spans="1:5" ht="15.75" x14ac:dyDescent="0.25">
      <c r="D2" s="28" t="s">
        <v>703</v>
      </c>
      <c r="E2" s="28"/>
    </row>
    <row r="3" spans="1:5" ht="15.75" x14ac:dyDescent="0.25">
      <c r="D3" s="28" t="s">
        <v>702</v>
      </c>
      <c r="E3" s="28"/>
    </row>
    <row r="6" spans="1:5" s="2" customFormat="1" ht="15.75" x14ac:dyDescent="0.25">
      <c r="A6" s="35" t="s">
        <v>699</v>
      </c>
      <c r="B6" s="35"/>
      <c r="C6" s="35"/>
      <c r="D6" s="35"/>
      <c r="E6" s="35"/>
    </row>
    <row r="7" spans="1:5" s="1" customFormat="1" x14ac:dyDescent="0.2">
      <c r="C7" s="5"/>
      <c r="D7" s="5"/>
      <c r="E7" s="5"/>
    </row>
    <row r="8" spans="1:5" s="1" customFormat="1" ht="16.5" customHeight="1" x14ac:dyDescent="0.2">
      <c r="A8" s="31" t="s">
        <v>0</v>
      </c>
      <c r="B8" s="31" t="s">
        <v>698</v>
      </c>
      <c r="C8" s="33" t="s">
        <v>695</v>
      </c>
      <c r="D8" s="34"/>
      <c r="E8" s="34"/>
    </row>
    <row r="9" spans="1:5" s="1" customFormat="1" ht="16.5" customHeight="1" x14ac:dyDescent="0.2">
      <c r="A9" s="32"/>
      <c r="B9" s="32"/>
      <c r="C9" s="8" t="s">
        <v>692</v>
      </c>
      <c r="D9" s="8" t="s">
        <v>693</v>
      </c>
      <c r="E9" s="8" t="s">
        <v>694</v>
      </c>
    </row>
    <row r="10" spans="1:5" s="1" customFormat="1" ht="25.5" customHeight="1" x14ac:dyDescent="0.2">
      <c r="A10" s="9"/>
      <c r="B10" s="9" t="s">
        <v>697</v>
      </c>
      <c r="C10" s="10">
        <f>C11+C47+C188</f>
        <v>578189002.58000004</v>
      </c>
      <c r="D10" s="10">
        <f>D11+D47+D188</f>
        <v>564791470.54999995</v>
      </c>
      <c r="E10" s="10">
        <f>E11+E47+E188</f>
        <v>522912329.92999995</v>
      </c>
    </row>
    <row r="11" spans="1:5" s="1" customFormat="1" ht="27" customHeight="1" x14ac:dyDescent="0.2">
      <c r="A11" s="11" t="s">
        <v>1</v>
      </c>
      <c r="B11" s="11" t="s">
        <v>2</v>
      </c>
      <c r="C11" s="12">
        <f>C12+C25</f>
        <v>14582115.289999999</v>
      </c>
      <c r="D11" s="12">
        <f>D12+D25</f>
        <v>13016237.539999999</v>
      </c>
      <c r="E11" s="12">
        <f>E12+E25</f>
        <v>4335681.9499999993</v>
      </c>
    </row>
    <row r="12" spans="1:5" s="1" customFormat="1" ht="12.75" x14ac:dyDescent="0.2">
      <c r="A12" s="13" t="s">
        <v>3</v>
      </c>
      <c r="B12" s="13" t="s">
        <v>4</v>
      </c>
      <c r="C12" s="14">
        <f>C13+C19+C22</f>
        <v>3916745.29</v>
      </c>
      <c r="D12" s="14">
        <f t="shared" ref="D12:E12" si="0">D13+D19+D22</f>
        <v>3844723.3</v>
      </c>
      <c r="E12" s="14">
        <f t="shared" si="0"/>
        <v>1535108.56</v>
      </c>
    </row>
    <row r="13" spans="1:5" s="1" customFormat="1" ht="25.5" x14ac:dyDescent="0.2">
      <c r="A13" s="15" t="s">
        <v>5</v>
      </c>
      <c r="B13" s="15" t="s">
        <v>6</v>
      </c>
      <c r="C13" s="16">
        <f>C14+C16</f>
        <v>1333800</v>
      </c>
      <c r="D13" s="16">
        <f>D14+D16</f>
        <v>1379072.28</v>
      </c>
      <c r="E13" s="16">
        <f>E14+E16</f>
        <v>1279927.75</v>
      </c>
    </row>
    <row r="14" spans="1:5" s="1" customFormat="1" ht="25.5" x14ac:dyDescent="0.2">
      <c r="A14" s="17" t="s">
        <v>7</v>
      </c>
      <c r="B14" s="17" t="s">
        <v>8</v>
      </c>
      <c r="C14" s="18">
        <f t="shared" ref="C14:E14" si="1">SUM(C15:C15)</f>
        <v>150000</v>
      </c>
      <c r="D14" s="18">
        <f t="shared" si="1"/>
        <v>165272.28</v>
      </c>
      <c r="E14" s="18">
        <f t="shared" si="1"/>
        <v>67378.929999999993</v>
      </c>
    </row>
    <row r="15" spans="1:5" s="1" customFormat="1" ht="30" customHeight="1" x14ac:dyDescent="0.2">
      <c r="A15" s="19" t="s">
        <v>9</v>
      </c>
      <c r="B15" s="19" t="s">
        <v>10</v>
      </c>
      <c r="C15" s="20">
        <v>150000</v>
      </c>
      <c r="D15" s="20">
        <v>165272.28</v>
      </c>
      <c r="E15" s="20">
        <v>67378.929999999993</v>
      </c>
    </row>
    <row r="16" spans="1:5" s="1" customFormat="1" ht="12.75" x14ac:dyDescent="0.2">
      <c r="A16" s="17" t="s">
        <v>11</v>
      </c>
      <c r="B16" s="17" t="s">
        <v>12</v>
      </c>
      <c r="C16" s="18">
        <f>C17+C18</f>
        <v>1183800</v>
      </c>
      <c r="D16" s="18">
        <f>D17+D18</f>
        <v>1213800</v>
      </c>
      <c r="E16" s="18">
        <f>E17+E18</f>
        <v>1212548.82</v>
      </c>
    </row>
    <row r="17" spans="1:5" s="1" customFormat="1" ht="25.5" x14ac:dyDescent="0.2">
      <c r="A17" s="19" t="s">
        <v>13</v>
      </c>
      <c r="B17" s="19" t="s">
        <v>14</v>
      </c>
      <c r="C17" s="20">
        <v>1176000</v>
      </c>
      <c r="D17" s="20">
        <v>1206000</v>
      </c>
      <c r="E17" s="20">
        <v>1206000</v>
      </c>
    </row>
    <row r="18" spans="1:5" s="1" customFormat="1" ht="18" customHeight="1" x14ac:dyDescent="0.2">
      <c r="A18" s="19" t="s">
        <v>15</v>
      </c>
      <c r="B18" s="19" t="s">
        <v>16</v>
      </c>
      <c r="C18" s="20">
        <v>7800</v>
      </c>
      <c r="D18" s="20">
        <v>7800</v>
      </c>
      <c r="E18" s="20">
        <v>6548.82</v>
      </c>
    </row>
    <row r="19" spans="1:5" s="1" customFormat="1" ht="18" customHeight="1" x14ac:dyDescent="0.2">
      <c r="A19" s="15" t="s">
        <v>17</v>
      </c>
      <c r="B19" s="15" t="s">
        <v>18</v>
      </c>
      <c r="C19" s="16">
        <f>C20</f>
        <v>393059.29</v>
      </c>
      <c r="D19" s="16">
        <f t="shared" ref="D19:E19" si="2">D20</f>
        <v>275765.02</v>
      </c>
      <c r="E19" s="16">
        <f t="shared" si="2"/>
        <v>125610.6</v>
      </c>
    </row>
    <row r="20" spans="1:5" s="1" customFormat="1" ht="25.5" x14ac:dyDescent="0.2">
      <c r="A20" s="17" t="s">
        <v>19</v>
      </c>
      <c r="B20" s="17" t="s">
        <v>20</v>
      </c>
      <c r="C20" s="18">
        <f t="shared" ref="C20:E20" si="3">SUM(C21:C21)</f>
        <v>393059.29</v>
      </c>
      <c r="D20" s="18">
        <f t="shared" si="3"/>
        <v>275765.02</v>
      </c>
      <c r="E20" s="18">
        <f t="shared" si="3"/>
        <v>125610.6</v>
      </c>
    </row>
    <row r="21" spans="1:5" s="1" customFormat="1" ht="18" customHeight="1" x14ac:dyDescent="0.2">
      <c r="A21" s="19" t="s">
        <v>21</v>
      </c>
      <c r="B21" s="19" t="s">
        <v>22</v>
      </c>
      <c r="C21" s="20">
        <v>393059.29</v>
      </c>
      <c r="D21" s="20">
        <v>275765.02</v>
      </c>
      <c r="E21" s="20">
        <v>125610.6</v>
      </c>
    </row>
    <row r="22" spans="1:5" s="1" customFormat="1" ht="12.75" x14ac:dyDescent="0.2">
      <c r="A22" s="15" t="s">
        <v>23</v>
      </c>
      <c r="B22" s="15" t="s">
        <v>24</v>
      </c>
      <c r="C22" s="16">
        <f>SUM(C23:C23)</f>
        <v>2189886</v>
      </c>
      <c r="D22" s="16">
        <f>SUM(D23:D23)</f>
        <v>2189886</v>
      </c>
      <c r="E22" s="16">
        <f>SUM(E23:E23)</f>
        <v>129570.21</v>
      </c>
    </row>
    <row r="23" spans="1:5" s="1" customFormat="1" ht="12.75" x14ac:dyDescent="0.2">
      <c r="A23" s="17" t="s">
        <v>25</v>
      </c>
      <c r="B23" s="17" t="s">
        <v>26</v>
      </c>
      <c r="C23" s="18">
        <f t="shared" ref="C23:E23" si="4">SUM(C24:C24)</f>
        <v>2189886</v>
      </c>
      <c r="D23" s="18">
        <f t="shared" si="4"/>
        <v>2189886</v>
      </c>
      <c r="E23" s="18">
        <f t="shared" si="4"/>
        <v>129570.21</v>
      </c>
    </row>
    <row r="24" spans="1:5" s="1" customFormat="1" ht="18" customHeight="1" x14ac:dyDescent="0.2">
      <c r="A24" s="19" t="s">
        <v>27</v>
      </c>
      <c r="B24" s="19" t="s">
        <v>28</v>
      </c>
      <c r="C24" s="20">
        <v>2189886</v>
      </c>
      <c r="D24" s="20">
        <v>2189886</v>
      </c>
      <c r="E24" s="20">
        <v>129570.21</v>
      </c>
    </row>
    <row r="25" spans="1:5" s="1" customFormat="1" ht="38.25" x14ac:dyDescent="0.2">
      <c r="A25" s="13" t="s">
        <v>29</v>
      </c>
      <c r="B25" s="13" t="s">
        <v>30</v>
      </c>
      <c r="C25" s="14">
        <f>C26+C33+C42</f>
        <v>10665370</v>
      </c>
      <c r="D25" s="14">
        <f>D26+D33+D42</f>
        <v>9171514.2400000002</v>
      </c>
      <c r="E25" s="14">
        <f>E26+E33+E42</f>
        <v>2800573.3899999997</v>
      </c>
    </row>
    <row r="26" spans="1:5" s="1" customFormat="1" ht="12.75" x14ac:dyDescent="0.2">
      <c r="A26" s="15" t="s">
        <v>31</v>
      </c>
      <c r="B26" s="15" t="s">
        <v>32</v>
      </c>
      <c r="C26" s="16">
        <f>C27+C29</f>
        <v>2089906</v>
      </c>
      <c r="D26" s="16">
        <f t="shared" ref="D26:E26" si="5">D27+D29</f>
        <v>1774265.05</v>
      </c>
      <c r="E26" s="16">
        <f t="shared" si="5"/>
        <v>1536554.24</v>
      </c>
    </row>
    <row r="27" spans="1:5" s="1" customFormat="1" ht="12.75" x14ac:dyDescent="0.2">
      <c r="A27" s="17" t="s">
        <v>33</v>
      </c>
      <c r="B27" s="17" t="s">
        <v>34</v>
      </c>
      <c r="C27" s="18">
        <f>C28</f>
        <v>300000</v>
      </c>
      <c r="D27" s="18">
        <f t="shared" ref="D27:E27" si="6">D28</f>
        <v>88269.05</v>
      </c>
      <c r="E27" s="18">
        <f t="shared" si="6"/>
        <v>0</v>
      </c>
    </row>
    <row r="28" spans="1:5" s="1" customFormat="1" ht="25.5" x14ac:dyDescent="0.2">
      <c r="A28" s="19" t="s">
        <v>35</v>
      </c>
      <c r="B28" s="19" t="s">
        <v>36</v>
      </c>
      <c r="C28" s="20">
        <v>300000</v>
      </c>
      <c r="D28" s="20">
        <v>88269.05</v>
      </c>
      <c r="E28" s="20">
        <v>0</v>
      </c>
    </row>
    <row r="29" spans="1:5" s="1" customFormat="1" ht="25.5" x14ac:dyDescent="0.2">
      <c r="A29" s="17" t="s">
        <v>37</v>
      </c>
      <c r="B29" s="17" t="s">
        <v>38</v>
      </c>
      <c r="C29" s="18">
        <f>C30+C31+C32</f>
        <v>1789906</v>
      </c>
      <c r="D29" s="18">
        <f t="shared" ref="D29:E29" si="7">D30+D31+D32</f>
        <v>1685996</v>
      </c>
      <c r="E29" s="18">
        <f t="shared" si="7"/>
        <v>1536554.24</v>
      </c>
    </row>
    <row r="30" spans="1:5" s="1" customFormat="1" ht="25.5" x14ac:dyDescent="0.2">
      <c r="A30" s="19" t="s">
        <v>39</v>
      </c>
      <c r="B30" s="19" t="s">
        <v>40</v>
      </c>
      <c r="C30" s="20">
        <v>557406</v>
      </c>
      <c r="D30" s="20">
        <v>557406</v>
      </c>
      <c r="E30" s="20">
        <v>475206.33</v>
      </c>
    </row>
    <row r="31" spans="1:5" s="1" customFormat="1" ht="18" customHeight="1" x14ac:dyDescent="0.2">
      <c r="A31" s="19" t="s">
        <v>41</v>
      </c>
      <c r="B31" s="19" t="s">
        <v>42</v>
      </c>
      <c r="C31" s="20">
        <v>39000</v>
      </c>
      <c r="D31" s="20">
        <v>39000</v>
      </c>
      <c r="E31" s="20">
        <v>39000</v>
      </c>
    </row>
    <row r="32" spans="1:5" s="1" customFormat="1" ht="18" customHeight="1" x14ac:dyDescent="0.2">
      <c r="A32" s="19" t="s">
        <v>43</v>
      </c>
      <c r="B32" s="19" t="s">
        <v>44</v>
      </c>
      <c r="C32" s="20">
        <v>1193500</v>
      </c>
      <c r="D32" s="20">
        <v>1089590</v>
      </c>
      <c r="E32" s="20">
        <v>1022347.91</v>
      </c>
    </row>
    <row r="33" spans="1:5" s="1" customFormat="1" ht="25.5" x14ac:dyDescent="0.2">
      <c r="A33" s="15" t="s">
        <v>45</v>
      </c>
      <c r="B33" s="15" t="s">
        <v>46</v>
      </c>
      <c r="C33" s="16">
        <f>C34+C37</f>
        <v>8060464</v>
      </c>
      <c r="D33" s="16">
        <f t="shared" ref="D33:E33" si="8">D34+D37</f>
        <v>7075978</v>
      </c>
      <c r="E33" s="16">
        <f t="shared" si="8"/>
        <v>1250139.69</v>
      </c>
    </row>
    <row r="34" spans="1:5" s="1" customFormat="1" ht="25.5" x14ac:dyDescent="0.2">
      <c r="A34" s="17" t="s">
        <v>47</v>
      </c>
      <c r="B34" s="17" t="s">
        <v>48</v>
      </c>
      <c r="C34" s="18">
        <f>C35+C36</f>
        <v>5907464</v>
      </c>
      <c r="D34" s="18">
        <f t="shared" ref="D34:E34" si="9">D35+D36</f>
        <v>5074978</v>
      </c>
      <c r="E34" s="18">
        <f t="shared" si="9"/>
        <v>79418.91</v>
      </c>
    </row>
    <row r="35" spans="1:5" s="1" customFormat="1" ht="18" customHeight="1" x14ac:dyDescent="0.2">
      <c r="A35" s="19" t="s">
        <v>49</v>
      </c>
      <c r="B35" s="19" t="s">
        <v>50</v>
      </c>
      <c r="C35" s="20">
        <v>907464</v>
      </c>
      <c r="D35" s="20">
        <v>74978</v>
      </c>
      <c r="E35" s="20"/>
    </row>
    <row r="36" spans="1:5" s="1" customFormat="1" ht="18" customHeight="1" x14ac:dyDescent="0.2">
      <c r="A36" s="19" t="s">
        <v>51</v>
      </c>
      <c r="B36" s="19" t="s">
        <v>52</v>
      </c>
      <c r="C36" s="20">
        <v>5000000</v>
      </c>
      <c r="D36" s="20">
        <v>5000000</v>
      </c>
      <c r="E36" s="20">
        <v>79418.91</v>
      </c>
    </row>
    <row r="37" spans="1:5" s="1" customFormat="1" ht="25.5" x14ac:dyDescent="0.2">
      <c r="A37" s="17" t="s">
        <v>53</v>
      </c>
      <c r="B37" s="17" t="s">
        <v>54</v>
      </c>
      <c r="C37" s="18">
        <f>C38+C39+C40+C41</f>
        <v>2153000</v>
      </c>
      <c r="D37" s="18">
        <f>D38+D39+D40+D41</f>
        <v>2001000</v>
      </c>
      <c r="E37" s="18">
        <f>E38+E39+E40+E41</f>
        <v>1170720.78</v>
      </c>
    </row>
    <row r="38" spans="1:5" s="1" customFormat="1" ht="18" customHeight="1" x14ac:dyDescent="0.2">
      <c r="A38" s="19" t="s">
        <v>55</v>
      </c>
      <c r="B38" s="19" t="s">
        <v>56</v>
      </c>
      <c r="C38" s="20">
        <v>261300</v>
      </c>
      <c r="D38" s="20">
        <v>510520</v>
      </c>
      <c r="E38" s="20">
        <v>383044.24</v>
      </c>
    </row>
    <row r="39" spans="1:5" s="1" customFormat="1" ht="25.5" x14ac:dyDescent="0.2">
      <c r="A39" s="19" t="s">
        <v>57</v>
      </c>
      <c r="B39" s="19" t="s">
        <v>58</v>
      </c>
      <c r="C39" s="20">
        <v>1109700</v>
      </c>
      <c r="D39" s="20">
        <v>814460</v>
      </c>
      <c r="E39" s="20">
        <v>238911.76</v>
      </c>
    </row>
    <row r="40" spans="1:5" s="1" customFormat="1" ht="25.5" x14ac:dyDescent="0.2">
      <c r="A40" s="19" t="s">
        <v>59</v>
      </c>
      <c r="B40" s="19" t="s">
        <v>60</v>
      </c>
      <c r="C40" s="20">
        <v>500000</v>
      </c>
      <c r="D40" s="20">
        <v>546020</v>
      </c>
      <c r="E40" s="20">
        <v>544340</v>
      </c>
    </row>
    <row r="41" spans="1:5" s="1" customFormat="1" ht="25.5" x14ac:dyDescent="0.2">
      <c r="A41" s="19" t="s">
        <v>61</v>
      </c>
      <c r="B41" s="19" t="s">
        <v>62</v>
      </c>
      <c r="C41" s="20">
        <v>282000</v>
      </c>
      <c r="D41" s="20">
        <v>130000</v>
      </c>
      <c r="E41" s="20">
        <v>4424.78</v>
      </c>
    </row>
    <row r="42" spans="1:5" s="1" customFormat="1" ht="25.5" x14ac:dyDescent="0.2">
      <c r="A42" s="15" t="s">
        <v>63</v>
      </c>
      <c r="B42" s="15" t="s">
        <v>64</v>
      </c>
      <c r="C42" s="16">
        <f>C43+C45</f>
        <v>515000</v>
      </c>
      <c r="D42" s="16">
        <f t="shared" ref="D42:E42" si="10">D43+D45</f>
        <v>321271.19</v>
      </c>
      <c r="E42" s="16">
        <f t="shared" si="10"/>
        <v>13879.46</v>
      </c>
    </row>
    <row r="43" spans="1:5" s="1" customFormat="1" ht="25.5" x14ac:dyDescent="0.2">
      <c r="A43" s="17" t="s">
        <v>65</v>
      </c>
      <c r="B43" s="17" t="s">
        <v>66</v>
      </c>
      <c r="C43" s="18">
        <f t="shared" ref="C43:E43" si="11">SUM(C44:C44)</f>
        <v>15000</v>
      </c>
      <c r="D43" s="18">
        <f t="shared" si="11"/>
        <v>25500</v>
      </c>
      <c r="E43" s="18">
        <f t="shared" si="11"/>
        <v>13879.46</v>
      </c>
    </row>
    <row r="44" spans="1:5" s="1" customFormat="1" ht="25.5" x14ac:dyDescent="0.2">
      <c r="A44" s="19" t="s">
        <v>67</v>
      </c>
      <c r="B44" s="19" t="s">
        <v>68</v>
      </c>
      <c r="C44" s="20">
        <v>15000</v>
      </c>
      <c r="D44" s="20">
        <v>25500</v>
      </c>
      <c r="E44" s="20">
        <v>13879.46</v>
      </c>
    </row>
    <row r="45" spans="1:5" s="1" customFormat="1" ht="25.5" x14ac:dyDescent="0.2">
      <c r="A45" s="17" t="s">
        <v>69</v>
      </c>
      <c r="B45" s="17" t="s">
        <v>70</v>
      </c>
      <c r="C45" s="18">
        <f t="shared" ref="C45:E45" si="12">SUM(C46:C46)</f>
        <v>500000</v>
      </c>
      <c r="D45" s="18">
        <f t="shared" si="12"/>
        <v>295771.19</v>
      </c>
      <c r="E45" s="18">
        <f t="shared" si="12"/>
        <v>0</v>
      </c>
    </row>
    <row r="46" spans="1:5" s="1" customFormat="1" ht="39.75" customHeight="1" x14ac:dyDescent="0.2">
      <c r="A46" s="19" t="s">
        <v>71</v>
      </c>
      <c r="B46" s="19" t="s">
        <v>72</v>
      </c>
      <c r="C46" s="20">
        <v>500000</v>
      </c>
      <c r="D46" s="20">
        <v>295771.19</v>
      </c>
      <c r="E46" s="20">
        <v>0</v>
      </c>
    </row>
    <row r="47" spans="1:5" s="1" customFormat="1" ht="39.75" customHeight="1" x14ac:dyDescent="0.2">
      <c r="A47" s="11" t="s">
        <v>73</v>
      </c>
      <c r="B47" s="11" t="s">
        <v>74</v>
      </c>
      <c r="C47" s="12">
        <f>C48+C119</f>
        <v>326911422.39000005</v>
      </c>
      <c r="D47" s="21">
        <f>D48+D119</f>
        <v>309582095.88</v>
      </c>
      <c r="E47" s="21">
        <f>E48+E119</f>
        <v>290436300.92000002</v>
      </c>
    </row>
    <row r="48" spans="1:5" s="1" customFormat="1" ht="12.75" x14ac:dyDescent="0.2">
      <c r="A48" s="13" t="s">
        <v>75</v>
      </c>
      <c r="B48" s="13" t="s">
        <v>76</v>
      </c>
      <c r="C48" s="14">
        <f>C49+C55+C65</f>
        <v>117591283.55</v>
      </c>
      <c r="D48" s="14">
        <f>D49+D55+D65</f>
        <v>88166308.280000001</v>
      </c>
      <c r="E48" s="14">
        <f>E49+E55+E65</f>
        <v>73679730.75</v>
      </c>
    </row>
    <row r="49" spans="1:5" s="1" customFormat="1" ht="12.75" x14ac:dyDescent="0.2">
      <c r="A49" s="15" t="s">
        <v>77</v>
      </c>
      <c r="B49" s="15" t="s">
        <v>78</v>
      </c>
      <c r="C49" s="16">
        <f>C50+C53</f>
        <v>248530</v>
      </c>
      <c r="D49" s="16">
        <f t="shared" ref="D49:E49" si="13">D50+D53</f>
        <v>202634</v>
      </c>
      <c r="E49" s="16">
        <f t="shared" si="13"/>
        <v>202484.6</v>
      </c>
    </row>
    <row r="50" spans="1:5" s="1" customFormat="1" ht="25.5" x14ac:dyDescent="0.2">
      <c r="A50" s="17" t="s">
        <v>79</v>
      </c>
      <c r="B50" s="17" t="s">
        <v>80</v>
      </c>
      <c r="C50" s="18">
        <f>C51+C52</f>
        <v>213630</v>
      </c>
      <c r="D50" s="18">
        <f t="shared" ref="D50:E50" si="14">D51+D52</f>
        <v>192634</v>
      </c>
      <c r="E50" s="18">
        <f t="shared" si="14"/>
        <v>192484.6</v>
      </c>
    </row>
    <row r="51" spans="1:5" s="1" customFormat="1" ht="18" customHeight="1" x14ac:dyDescent="0.2">
      <c r="A51" s="19" t="s">
        <v>81</v>
      </c>
      <c r="B51" s="19" t="s">
        <v>82</v>
      </c>
      <c r="C51" s="22">
        <v>192730</v>
      </c>
      <c r="D51" s="20">
        <v>171734</v>
      </c>
      <c r="E51" s="20">
        <v>171584.88</v>
      </c>
    </row>
    <row r="52" spans="1:5" s="1" customFormat="1" ht="18" customHeight="1" x14ac:dyDescent="0.2">
      <c r="A52" s="19" t="s">
        <v>83</v>
      </c>
      <c r="B52" s="19" t="s">
        <v>84</v>
      </c>
      <c r="C52" s="20">
        <v>20900</v>
      </c>
      <c r="D52" s="20">
        <v>20900</v>
      </c>
      <c r="E52" s="20">
        <v>20899.72</v>
      </c>
    </row>
    <row r="53" spans="1:5" s="1" customFormat="1" ht="25.5" x14ac:dyDescent="0.2">
      <c r="A53" s="17" t="s">
        <v>85</v>
      </c>
      <c r="B53" s="17" t="s">
        <v>86</v>
      </c>
      <c r="C53" s="18">
        <f>C54</f>
        <v>34900</v>
      </c>
      <c r="D53" s="18">
        <f t="shared" ref="D53:E53" si="15">D54</f>
        <v>10000</v>
      </c>
      <c r="E53" s="18">
        <f t="shared" si="15"/>
        <v>10000</v>
      </c>
    </row>
    <row r="54" spans="1:5" s="1" customFormat="1" ht="12.75" x14ac:dyDescent="0.2">
      <c r="A54" s="19" t="s">
        <v>87</v>
      </c>
      <c r="B54" s="19" t="s">
        <v>88</v>
      </c>
      <c r="C54" s="20">
        <v>34900</v>
      </c>
      <c r="D54" s="20">
        <v>10000</v>
      </c>
      <c r="E54" s="20">
        <v>10000</v>
      </c>
    </row>
    <row r="55" spans="1:5" s="1" customFormat="1" ht="25.5" x14ac:dyDescent="0.2">
      <c r="A55" s="15" t="s">
        <v>89</v>
      </c>
      <c r="B55" s="15" t="s">
        <v>90</v>
      </c>
      <c r="C55" s="16">
        <f>C56+C61+C63</f>
        <v>4877107</v>
      </c>
      <c r="D55" s="16">
        <f t="shared" ref="D55:E55" si="16">D56+D61+D63</f>
        <v>4509234.84</v>
      </c>
      <c r="E55" s="16">
        <f t="shared" si="16"/>
        <v>4199510.1500000004</v>
      </c>
    </row>
    <row r="56" spans="1:5" s="1" customFormat="1" ht="12.75" x14ac:dyDescent="0.2">
      <c r="A56" s="17" t="s">
        <v>91</v>
      </c>
      <c r="B56" s="17" t="s">
        <v>92</v>
      </c>
      <c r="C56" s="18">
        <f>SUM(C57:C60)</f>
        <v>4745234</v>
      </c>
      <c r="D56" s="18">
        <f t="shared" ref="D56:E56" si="17">SUM(D57:D60)</f>
        <v>4372774.84</v>
      </c>
      <c r="E56" s="18">
        <f t="shared" si="17"/>
        <v>4086767.7</v>
      </c>
    </row>
    <row r="57" spans="1:5" s="1" customFormat="1" ht="25.5" x14ac:dyDescent="0.2">
      <c r="A57" s="19" t="s">
        <v>93</v>
      </c>
      <c r="B57" s="19" t="s">
        <v>94</v>
      </c>
      <c r="C57" s="20">
        <v>300000</v>
      </c>
      <c r="D57" s="20">
        <v>110938.84</v>
      </c>
      <c r="E57" s="20">
        <v>76718.87</v>
      </c>
    </row>
    <row r="58" spans="1:5" s="1" customFormat="1" ht="25.5" customHeight="1" x14ac:dyDescent="0.2">
      <c r="A58" s="19" t="s">
        <v>95</v>
      </c>
      <c r="B58" s="19" t="s">
        <v>96</v>
      </c>
      <c r="C58" s="20">
        <v>4200000</v>
      </c>
      <c r="D58" s="20">
        <v>4170840</v>
      </c>
      <c r="E58" s="20">
        <v>4001690.83</v>
      </c>
    </row>
    <row r="59" spans="1:5" s="1" customFormat="1" ht="18" customHeight="1" x14ac:dyDescent="0.2">
      <c r="A59" s="19" t="s">
        <v>97</v>
      </c>
      <c r="B59" s="19" t="s">
        <v>98</v>
      </c>
      <c r="C59" s="20">
        <v>165234</v>
      </c>
      <c r="D59" s="20">
        <v>10996</v>
      </c>
      <c r="E59" s="20">
        <v>8358</v>
      </c>
    </row>
    <row r="60" spans="1:5" s="1" customFormat="1" ht="25.5" x14ac:dyDescent="0.2">
      <c r="A60" s="19" t="s">
        <v>99</v>
      </c>
      <c r="B60" s="19" t="s">
        <v>100</v>
      </c>
      <c r="C60" s="20">
        <v>80000</v>
      </c>
      <c r="D60" s="20">
        <v>80000</v>
      </c>
      <c r="E60" s="20">
        <v>0</v>
      </c>
    </row>
    <row r="61" spans="1:5" s="1" customFormat="1" ht="25.5" x14ac:dyDescent="0.2">
      <c r="A61" s="17" t="s">
        <v>101</v>
      </c>
      <c r="B61" s="17" t="s">
        <v>102</v>
      </c>
      <c r="C61" s="18">
        <f t="shared" ref="C61:E61" si="18">SUM(C62:C62)</f>
        <v>20873</v>
      </c>
      <c r="D61" s="18">
        <f t="shared" si="18"/>
        <v>0</v>
      </c>
      <c r="E61" s="18">
        <f t="shared" si="18"/>
        <v>0</v>
      </c>
    </row>
    <row r="62" spans="1:5" s="1" customFormat="1" ht="25.5" x14ac:dyDescent="0.2">
      <c r="A62" s="19" t="s">
        <v>103</v>
      </c>
      <c r="B62" s="19" t="s">
        <v>104</v>
      </c>
      <c r="C62" s="20">
        <v>20873</v>
      </c>
      <c r="D62" s="20">
        <v>0</v>
      </c>
      <c r="E62" s="20">
        <v>0</v>
      </c>
    </row>
    <row r="63" spans="1:5" s="1" customFormat="1" ht="25.5" x14ac:dyDescent="0.2">
      <c r="A63" s="17" t="s">
        <v>105</v>
      </c>
      <c r="B63" s="17" t="s">
        <v>106</v>
      </c>
      <c r="C63" s="18">
        <f t="shared" ref="C63:E63" si="19">SUM(C64:C64)</f>
        <v>111000</v>
      </c>
      <c r="D63" s="18">
        <f t="shared" si="19"/>
        <v>136460</v>
      </c>
      <c r="E63" s="18">
        <f t="shared" si="19"/>
        <v>112742.45</v>
      </c>
    </row>
    <row r="64" spans="1:5" s="1" customFormat="1" ht="25.5" x14ac:dyDescent="0.2">
      <c r="A64" s="19" t="s">
        <v>107</v>
      </c>
      <c r="B64" s="19" t="s">
        <v>108</v>
      </c>
      <c r="C64" s="20">
        <v>111000</v>
      </c>
      <c r="D64" s="20">
        <v>136460</v>
      </c>
      <c r="E64" s="20">
        <v>112742.45</v>
      </c>
    </row>
    <row r="65" spans="1:5" s="1" customFormat="1" ht="12.75" x14ac:dyDescent="0.2">
      <c r="A65" s="15" t="s">
        <v>109</v>
      </c>
      <c r="B65" s="15" t="s">
        <v>110</v>
      </c>
      <c r="C65" s="16">
        <f>C66+C83</f>
        <v>112465646.55</v>
      </c>
      <c r="D65" s="16">
        <f>D66+D83</f>
        <v>83454439.439999998</v>
      </c>
      <c r="E65" s="16">
        <f>E66+E83</f>
        <v>69277736</v>
      </c>
    </row>
    <row r="66" spans="1:5" s="1" customFormat="1" ht="12.75" x14ac:dyDescent="0.2">
      <c r="A66" s="17" t="s">
        <v>111</v>
      </c>
      <c r="B66" s="17" t="s">
        <v>112</v>
      </c>
      <c r="C66" s="18">
        <f>SUM(C67:C82)</f>
        <v>48261884.710000001</v>
      </c>
      <c r="D66" s="18">
        <f>SUM(D67:D82)</f>
        <v>39726365.82</v>
      </c>
      <c r="E66" s="18">
        <f>SUM(E67:E82)</f>
        <v>35721344.770000003</v>
      </c>
    </row>
    <row r="67" spans="1:5" s="1" customFormat="1" ht="25.5" x14ac:dyDescent="0.2">
      <c r="A67" s="19" t="s">
        <v>113</v>
      </c>
      <c r="B67" s="19" t="s">
        <v>114</v>
      </c>
      <c r="C67" s="20">
        <v>21910359</v>
      </c>
      <c r="D67" s="20">
        <v>23703996.030000001</v>
      </c>
      <c r="E67" s="20">
        <v>23688002.920000002</v>
      </c>
    </row>
    <row r="68" spans="1:5" s="1" customFormat="1" ht="18" customHeight="1" x14ac:dyDescent="0.2">
      <c r="A68" s="19" t="s">
        <v>115</v>
      </c>
      <c r="B68" s="19" t="s">
        <v>116</v>
      </c>
      <c r="C68" s="20">
        <v>3177000</v>
      </c>
      <c r="D68" s="20">
        <v>2375880</v>
      </c>
      <c r="E68" s="20">
        <v>2282919.46</v>
      </c>
    </row>
    <row r="69" spans="1:5" s="1" customFormat="1" ht="24" customHeight="1" x14ac:dyDescent="0.2">
      <c r="A69" s="19" t="s">
        <v>117</v>
      </c>
      <c r="B69" s="19" t="s">
        <v>118</v>
      </c>
      <c r="C69" s="20">
        <v>830000</v>
      </c>
      <c r="D69" s="20">
        <v>830000</v>
      </c>
      <c r="E69" s="20">
        <v>611470.75</v>
      </c>
    </row>
    <row r="70" spans="1:5" s="1" customFormat="1" ht="26.25" customHeight="1" x14ac:dyDescent="0.2">
      <c r="A70" s="19" t="s">
        <v>119</v>
      </c>
      <c r="B70" s="19" t="s">
        <v>120</v>
      </c>
      <c r="C70" s="20">
        <v>6134502</v>
      </c>
      <c r="D70" s="20">
        <v>2906666.47</v>
      </c>
      <c r="E70" s="20">
        <v>47746.6</v>
      </c>
    </row>
    <row r="71" spans="1:5" s="1" customFormat="1" ht="24" customHeight="1" x14ac:dyDescent="0.2">
      <c r="A71" s="19" t="s">
        <v>121</v>
      </c>
      <c r="B71" s="19" t="s">
        <v>122</v>
      </c>
      <c r="C71" s="20">
        <v>94000</v>
      </c>
      <c r="D71" s="20">
        <v>0</v>
      </c>
      <c r="E71" s="20">
        <v>0</v>
      </c>
    </row>
    <row r="72" spans="1:5" s="1" customFormat="1" ht="29.25" customHeight="1" x14ac:dyDescent="0.2">
      <c r="A72" s="19" t="s">
        <v>123</v>
      </c>
      <c r="B72" s="19" t="s">
        <v>124</v>
      </c>
      <c r="C72" s="20">
        <v>700000</v>
      </c>
      <c r="D72" s="20">
        <v>685000</v>
      </c>
      <c r="E72" s="20">
        <v>670640.81999999995</v>
      </c>
    </row>
    <row r="73" spans="1:5" s="1" customFormat="1" ht="32.25" customHeight="1" x14ac:dyDescent="0.2">
      <c r="A73" s="19" t="s">
        <v>125</v>
      </c>
      <c r="B73" s="19" t="s">
        <v>126</v>
      </c>
      <c r="C73" s="20">
        <v>51200</v>
      </c>
      <c r="D73" s="20">
        <v>107099</v>
      </c>
      <c r="E73" s="20">
        <v>107099</v>
      </c>
    </row>
    <row r="74" spans="1:5" s="1" customFormat="1" ht="18" customHeight="1" x14ac:dyDescent="0.2">
      <c r="A74" s="19" t="s">
        <v>127</v>
      </c>
      <c r="B74" s="19" t="s">
        <v>128</v>
      </c>
      <c r="C74" s="20">
        <v>585000</v>
      </c>
      <c r="D74" s="20">
        <v>17128.46</v>
      </c>
      <c r="E74" s="20"/>
    </row>
    <row r="75" spans="1:5" s="1" customFormat="1" ht="18" customHeight="1" x14ac:dyDescent="0.2">
      <c r="A75" s="19" t="s">
        <v>129</v>
      </c>
      <c r="B75" s="19" t="s">
        <v>130</v>
      </c>
      <c r="C75" s="20">
        <v>263600</v>
      </c>
      <c r="D75" s="20">
        <v>224940</v>
      </c>
      <c r="E75" s="20">
        <v>224940</v>
      </c>
    </row>
    <row r="76" spans="1:5" s="1" customFormat="1" ht="18" customHeight="1" x14ac:dyDescent="0.2">
      <c r="A76" s="19" t="s">
        <v>131</v>
      </c>
      <c r="B76" s="19" t="s">
        <v>132</v>
      </c>
      <c r="C76" s="22">
        <v>610967.74</v>
      </c>
      <c r="D76" s="20"/>
      <c r="E76" s="20"/>
    </row>
    <row r="77" spans="1:5" s="1" customFormat="1" ht="18" customHeight="1" x14ac:dyDescent="0.2">
      <c r="A77" s="19" t="s">
        <v>133</v>
      </c>
      <c r="B77" s="19" t="s">
        <v>134</v>
      </c>
      <c r="C77" s="20">
        <v>11933259</v>
      </c>
      <c r="D77" s="20">
        <v>7725534.3899999997</v>
      </c>
      <c r="E77" s="20">
        <v>7242480.1200000001</v>
      </c>
    </row>
    <row r="78" spans="1:5" s="1" customFormat="1" ht="27" customHeight="1" x14ac:dyDescent="0.2">
      <c r="A78" s="19" t="s">
        <v>135</v>
      </c>
      <c r="B78" s="19" t="s">
        <v>136</v>
      </c>
      <c r="C78" s="20">
        <v>255000</v>
      </c>
      <c r="D78" s="20">
        <v>35457.61</v>
      </c>
      <c r="E78" s="20"/>
    </row>
    <row r="79" spans="1:5" s="1" customFormat="1" ht="21" customHeight="1" x14ac:dyDescent="0.2">
      <c r="A79" s="19" t="s">
        <v>137</v>
      </c>
      <c r="B79" s="19" t="s">
        <v>138</v>
      </c>
      <c r="C79" s="20">
        <v>129762</v>
      </c>
      <c r="D79" s="20">
        <v>77857.38</v>
      </c>
      <c r="E79" s="20">
        <v>30503.12999999999</v>
      </c>
    </row>
    <row r="80" spans="1:5" s="1" customFormat="1" ht="28.5" customHeight="1" x14ac:dyDescent="0.2">
      <c r="A80" s="19" t="s">
        <v>139</v>
      </c>
      <c r="B80" s="19" t="s">
        <v>140</v>
      </c>
      <c r="C80" s="20">
        <v>233408.57</v>
      </c>
      <c r="D80" s="20">
        <v>800606.01</v>
      </c>
      <c r="E80" s="20">
        <v>579341.5</v>
      </c>
    </row>
    <row r="81" spans="1:7" s="1" customFormat="1" ht="18" customHeight="1" x14ac:dyDescent="0.2">
      <c r="A81" s="19" t="s">
        <v>141</v>
      </c>
      <c r="B81" s="19" t="s">
        <v>142</v>
      </c>
      <c r="C81" s="20">
        <v>856287</v>
      </c>
      <c r="D81" s="20">
        <v>236200.47</v>
      </c>
      <c r="E81" s="20">
        <v>236200.47</v>
      </c>
    </row>
    <row r="82" spans="1:7" s="1" customFormat="1" ht="18" customHeight="1" x14ac:dyDescent="0.2">
      <c r="A82" s="19" t="s">
        <v>143</v>
      </c>
      <c r="B82" s="19" t="s">
        <v>144</v>
      </c>
      <c r="C82" s="20">
        <v>497539.4</v>
      </c>
      <c r="D82" s="20"/>
      <c r="E82" s="20"/>
    </row>
    <row r="83" spans="1:7" s="1" customFormat="1" ht="25.5" x14ac:dyDescent="0.2">
      <c r="A83" s="17" t="s">
        <v>145</v>
      </c>
      <c r="B83" s="17" t="s">
        <v>146</v>
      </c>
      <c r="C83" s="18">
        <f>SUM(C84:C118)</f>
        <v>64203761.839999996</v>
      </c>
      <c r="D83" s="18">
        <f>SUM(D84:D118)</f>
        <v>43728073.619999997</v>
      </c>
      <c r="E83" s="18">
        <f>SUM(E84:E118)</f>
        <v>33556391.230000004</v>
      </c>
    </row>
    <row r="84" spans="1:7" s="1" customFormat="1" ht="18" customHeight="1" x14ac:dyDescent="0.2">
      <c r="A84" s="19" t="s">
        <v>147</v>
      </c>
      <c r="B84" s="19" t="s">
        <v>148</v>
      </c>
      <c r="C84" s="20">
        <v>4521000</v>
      </c>
      <c r="D84" s="20"/>
      <c r="E84" s="20"/>
    </row>
    <row r="85" spans="1:7" s="1" customFormat="1" ht="28.5" customHeight="1" x14ac:dyDescent="0.2">
      <c r="A85" s="19" t="s">
        <v>149</v>
      </c>
      <c r="B85" s="19" t="s">
        <v>150</v>
      </c>
      <c r="C85" s="20">
        <v>55253.54</v>
      </c>
      <c r="D85" s="20">
        <v>82404.28</v>
      </c>
      <c r="E85" s="20">
        <v>55253.54</v>
      </c>
    </row>
    <row r="86" spans="1:7" s="1" customFormat="1" ht="27" customHeight="1" x14ac:dyDescent="0.2">
      <c r="A86" s="19" t="s">
        <v>151</v>
      </c>
      <c r="B86" s="19" t="s">
        <v>152</v>
      </c>
      <c r="C86" s="20">
        <v>3147793</v>
      </c>
      <c r="D86" s="20">
        <v>2317348.34</v>
      </c>
      <c r="E86" s="20">
        <v>2317348.34</v>
      </c>
      <c r="G86" s="1" t="s">
        <v>691</v>
      </c>
    </row>
    <row r="87" spans="1:7" s="1" customFormat="1" ht="18" customHeight="1" x14ac:dyDescent="0.2">
      <c r="A87" s="19" t="s">
        <v>153</v>
      </c>
      <c r="B87" s="19" t="s">
        <v>154</v>
      </c>
      <c r="C87" s="20">
        <v>6324057</v>
      </c>
      <c r="D87" s="20">
        <v>6378738.54</v>
      </c>
      <c r="E87" s="20">
        <v>3717578.3499999996</v>
      </c>
    </row>
    <row r="88" spans="1:7" s="1" customFormat="1" ht="18" customHeight="1" x14ac:dyDescent="0.2">
      <c r="A88" s="19" t="s">
        <v>155</v>
      </c>
      <c r="B88" s="19" t="s">
        <v>156</v>
      </c>
      <c r="C88" s="20">
        <v>160500</v>
      </c>
      <c r="D88" s="20">
        <v>0</v>
      </c>
      <c r="E88" s="20">
        <v>0</v>
      </c>
    </row>
    <row r="89" spans="1:7" s="1" customFormat="1" ht="18" customHeight="1" x14ac:dyDescent="0.2">
      <c r="A89" s="19" t="s">
        <v>157</v>
      </c>
      <c r="B89" s="19" t="s">
        <v>158</v>
      </c>
      <c r="C89" s="20">
        <v>100000</v>
      </c>
      <c r="D89" s="20">
        <v>74801.48</v>
      </c>
      <c r="E89" s="20">
        <v>74801.48</v>
      </c>
    </row>
    <row r="90" spans="1:7" s="1" customFormat="1" ht="27" customHeight="1" x14ac:dyDescent="0.2">
      <c r="A90" s="19" t="s">
        <v>159</v>
      </c>
      <c r="B90" s="19" t="s">
        <v>160</v>
      </c>
      <c r="C90" s="20">
        <v>2250260</v>
      </c>
      <c r="D90" s="20">
        <v>2362191.84</v>
      </c>
      <c r="E90" s="20">
        <v>2359529.41</v>
      </c>
    </row>
    <row r="91" spans="1:7" s="1" customFormat="1" ht="39" customHeight="1" x14ac:dyDescent="0.2">
      <c r="A91" s="19" t="s">
        <v>161</v>
      </c>
      <c r="B91" s="19" t="s">
        <v>162</v>
      </c>
      <c r="C91" s="20">
        <v>1500000</v>
      </c>
      <c r="D91" s="20"/>
      <c r="E91" s="20"/>
    </row>
    <row r="92" spans="1:7" s="1" customFormat="1" ht="18" customHeight="1" x14ac:dyDescent="0.2">
      <c r="A92" s="19" t="s">
        <v>163</v>
      </c>
      <c r="B92" s="19" t="s">
        <v>164</v>
      </c>
      <c r="C92" s="20">
        <v>15091186.689999999</v>
      </c>
      <c r="D92" s="20">
        <v>14214088.73</v>
      </c>
      <c r="E92" s="20">
        <v>12551615.779999999</v>
      </c>
    </row>
    <row r="93" spans="1:7" s="1" customFormat="1" ht="27" customHeight="1" x14ac:dyDescent="0.2">
      <c r="A93" s="19" t="s">
        <v>165</v>
      </c>
      <c r="B93" s="19" t="s">
        <v>166</v>
      </c>
      <c r="C93" s="20">
        <v>2015000</v>
      </c>
      <c r="D93" s="20">
        <v>701049.5</v>
      </c>
      <c r="E93" s="20">
        <v>564775.13</v>
      </c>
    </row>
    <row r="94" spans="1:7" s="1" customFormat="1" ht="18" customHeight="1" x14ac:dyDescent="0.2">
      <c r="A94" s="19" t="s">
        <v>167</v>
      </c>
      <c r="B94" s="19" t="s">
        <v>168</v>
      </c>
      <c r="C94" s="20">
        <v>2826000</v>
      </c>
      <c r="D94" s="20">
        <v>1886927</v>
      </c>
      <c r="E94" s="20">
        <v>89317.23</v>
      </c>
    </row>
    <row r="95" spans="1:7" s="1" customFormat="1" ht="26.25" customHeight="1" x14ac:dyDescent="0.2">
      <c r="A95" s="19" t="s">
        <v>169</v>
      </c>
      <c r="B95" s="19" t="s">
        <v>170</v>
      </c>
      <c r="C95" s="20">
        <v>1648260</v>
      </c>
      <c r="D95" s="20">
        <v>3752733.3</v>
      </c>
      <c r="E95" s="20">
        <v>3752733.3</v>
      </c>
    </row>
    <row r="96" spans="1:7" s="1" customFormat="1" ht="24.75" customHeight="1" x14ac:dyDescent="0.2">
      <c r="A96" s="19" t="s">
        <v>171</v>
      </c>
      <c r="B96" s="19" t="s">
        <v>172</v>
      </c>
      <c r="C96" s="22">
        <v>110000</v>
      </c>
      <c r="D96" s="20">
        <v>41.89</v>
      </c>
      <c r="E96" s="20">
        <v>41.89</v>
      </c>
    </row>
    <row r="97" spans="1:5" s="1" customFormat="1" ht="18" customHeight="1" x14ac:dyDescent="0.2">
      <c r="A97" s="19" t="s">
        <v>173</v>
      </c>
      <c r="B97" s="19" t="s">
        <v>174</v>
      </c>
      <c r="C97" s="20">
        <v>335000</v>
      </c>
      <c r="D97" s="20"/>
      <c r="E97" s="20"/>
    </row>
    <row r="98" spans="1:5" s="1" customFormat="1" ht="18" customHeight="1" x14ac:dyDescent="0.2">
      <c r="A98" s="19" t="s">
        <v>175</v>
      </c>
      <c r="B98" s="19" t="s">
        <v>176</v>
      </c>
      <c r="C98" s="20">
        <v>2969136</v>
      </c>
      <c r="D98" s="20">
        <v>2414626.31</v>
      </c>
      <c r="E98" s="20">
        <v>2414626.11</v>
      </c>
    </row>
    <row r="99" spans="1:5" s="1" customFormat="1" ht="18" customHeight="1" x14ac:dyDescent="0.2">
      <c r="A99" s="19" t="s">
        <v>177</v>
      </c>
      <c r="B99" s="19" t="s">
        <v>178</v>
      </c>
      <c r="C99" s="20">
        <v>5000000</v>
      </c>
      <c r="D99" s="20"/>
      <c r="E99" s="20"/>
    </row>
    <row r="100" spans="1:5" s="1" customFormat="1" ht="18" customHeight="1" x14ac:dyDescent="0.2">
      <c r="A100" s="19" t="s">
        <v>179</v>
      </c>
      <c r="B100" s="19" t="s">
        <v>180</v>
      </c>
      <c r="C100" s="20">
        <v>100000</v>
      </c>
      <c r="D100" s="20"/>
      <c r="E100" s="20"/>
    </row>
    <row r="101" spans="1:5" s="1" customFormat="1" ht="27.75" customHeight="1" x14ac:dyDescent="0.2">
      <c r="A101" s="19" t="s">
        <v>181</v>
      </c>
      <c r="B101" s="19" t="s">
        <v>182</v>
      </c>
      <c r="C101" s="20">
        <v>1266897</v>
      </c>
      <c r="D101" s="20"/>
      <c r="E101" s="20"/>
    </row>
    <row r="102" spans="1:5" s="1" customFormat="1" ht="25.5" customHeight="1" x14ac:dyDescent="0.2">
      <c r="A102" s="19" t="s">
        <v>183</v>
      </c>
      <c r="B102" s="19" t="s">
        <v>184</v>
      </c>
      <c r="C102" s="20">
        <v>900000</v>
      </c>
      <c r="D102" s="20">
        <v>661268.1</v>
      </c>
      <c r="E102" s="20">
        <v>661268.1</v>
      </c>
    </row>
    <row r="103" spans="1:5" s="1" customFormat="1" ht="27.75" customHeight="1" x14ac:dyDescent="0.2">
      <c r="A103" s="19" t="s">
        <v>185</v>
      </c>
      <c r="B103" s="19" t="s">
        <v>186</v>
      </c>
      <c r="C103" s="20">
        <v>4280000</v>
      </c>
      <c r="D103" s="20">
        <v>4165859.99</v>
      </c>
      <c r="E103" s="20">
        <v>2202650</v>
      </c>
    </row>
    <row r="104" spans="1:5" s="1" customFormat="1" ht="24" customHeight="1" x14ac:dyDescent="0.2">
      <c r="A104" s="19" t="s">
        <v>187</v>
      </c>
      <c r="B104" s="19" t="s">
        <v>188</v>
      </c>
      <c r="C104" s="20">
        <v>3531000</v>
      </c>
      <c r="D104" s="20">
        <v>4033392.84</v>
      </c>
      <c r="E104" s="20">
        <v>2489430.14</v>
      </c>
    </row>
    <row r="105" spans="1:5" s="1" customFormat="1" ht="27" customHeight="1" x14ac:dyDescent="0.2">
      <c r="A105" s="19" t="s">
        <v>189</v>
      </c>
      <c r="B105" s="19" t="s">
        <v>190</v>
      </c>
      <c r="C105" s="20">
        <v>216000</v>
      </c>
      <c r="D105" s="20">
        <v>0</v>
      </c>
      <c r="E105" s="20">
        <v>0</v>
      </c>
    </row>
    <row r="106" spans="1:5" s="1" customFormat="1" ht="26.25" customHeight="1" x14ac:dyDescent="0.2">
      <c r="A106" s="19" t="s">
        <v>191</v>
      </c>
      <c r="B106" s="19" t="s">
        <v>192</v>
      </c>
      <c r="C106" s="20">
        <v>100000</v>
      </c>
      <c r="D106" s="20"/>
      <c r="E106" s="20"/>
    </row>
    <row r="107" spans="1:5" s="1" customFormat="1" ht="27.75" customHeight="1" x14ac:dyDescent="0.2">
      <c r="A107" s="19" t="s">
        <v>193</v>
      </c>
      <c r="B107" s="19" t="s">
        <v>194</v>
      </c>
      <c r="C107" s="20">
        <v>397385</v>
      </c>
      <c r="D107" s="20">
        <v>3000</v>
      </c>
      <c r="E107" s="20">
        <v>0</v>
      </c>
    </row>
    <row r="108" spans="1:5" s="1" customFormat="1" ht="21" customHeight="1" x14ac:dyDescent="0.2">
      <c r="A108" s="19" t="s">
        <v>195</v>
      </c>
      <c r="B108" s="19" t="s">
        <v>196</v>
      </c>
      <c r="C108" s="20">
        <v>319752</v>
      </c>
      <c r="D108" s="20">
        <v>2600</v>
      </c>
      <c r="E108" s="20">
        <v>0</v>
      </c>
    </row>
    <row r="109" spans="1:5" s="1" customFormat="1" ht="21" customHeight="1" x14ac:dyDescent="0.2">
      <c r="A109" s="19" t="s">
        <v>197</v>
      </c>
      <c r="B109" s="19" t="s">
        <v>198</v>
      </c>
      <c r="C109" s="20">
        <v>547597</v>
      </c>
      <c r="D109" s="20">
        <v>0</v>
      </c>
      <c r="E109" s="20">
        <v>0</v>
      </c>
    </row>
    <row r="110" spans="1:5" s="1" customFormat="1" ht="27" customHeight="1" x14ac:dyDescent="0.2">
      <c r="A110" s="19" t="s">
        <v>199</v>
      </c>
      <c r="B110" s="19" t="s">
        <v>200</v>
      </c>
      <c r="C110" s="20">
        <v>150000</v>
      </c>
      <c r="D110" s="20">
        <v>0</v>
      </c>
      <c r="E110" s="20">
        <v>0</v>
      </c>
    </row>
    <row r="111" spans="1:5" s="1" customFormat="1" ht="18" customHeight="1" x14ac:dyDescent="0.2">
      <c r="A111" s="19" t="s">
        <v>201</v>
      </c>
      <c r="B111" s="19" t="s">
        <v>202</v>
      </c>
      <c r="C111" s="20">
        <v>500000</v>
      </c>
      <c r="D111" s="20">
        <v>91485</v>
      </c>
      <c r="E111" s="20">
        <v>45961.85</v>
      </c>
    </row>
    <row r="112" spans="1:5" s="1" customFormat="1" ht="25.5" customHeight="1" x14ac:dyDescent="0.2">
      <c r="A112" s="19" t="s">
        <v>203</v>
      </c>
      <c r="B112" s="19" t="s">
        <v>204</v>
      </c>
      <c r="C112" s="20">
        <v>300000</v>
      </c>
      <c r="D112" s="20"/>
      <c r="E112" s="20"/>
    </row>
    <row r="113" spans="1:7" s="1" customFormat="1" ht="25.5" customHeight="1" x14ac:dyDescent="0.2">
      <c r="A113" s="19" t="s">
        <v>205</v>
      </c>
      <c r="B113" s="19" t="s">
        <v>206</v>
      </c>
      <c r="C113" s="20">
        <v>500000</v>
      </c>
      <c r="D113" s="20">
        <v>187409</v>
      </c>
      <c r="E113" s="20">
        <v>8712</v>
      </c>
    </row>
    <row r="114" spans="1:7" s="1" customFormat="1" ht="18" customHeight="1" x14ac:dyDescent="0.2">
      <c r="A114" s="19" t="s">
        <v>207</v>
      </c>
      <c r="B114" s="19" t="s">
        <v>208</v>
      </c>
      <c r="C114" s="20">
        <v>2202000</v>
      </c>
      <c r="D114" s="20"/>
      <c r="E114" s="20"/>
    </row>
    <row r="115" spans="1:7" s="1" customFormat="1" ht="27" customHeight="1" x14ac:dyDescent="0.2">
      <c r="A115" s="19" t="s">
        <v>209</v>
      </c>
      <c r="B115" s="19" t="s">
        <v>210</v>
      </c>
      <c r="C115" s="20">
        <v>430000</v>
      </c>
      <c r="D115" s="20">
        <v>384607.48</v>
      </c>
      <c r="E115" s="20">
        <v>237275.23</v>
      </c>
    </row>
    <row r="116" spans="1:7" s="1" customFormat="1" ht="26.25" customHeight="1" x14ac:dyDescent="0.2">
      <c r="A116" s="19" t="s">
        <v>211</v>
      </c>
      <c r="B116" s="19" t="s">
        <v>212</v>
      </c>
      <c r="C116" s="20">
        <v>200000</v>
      </c>
      <c r="D116" s="20">
        <v>0</v>
      </c>
      <c r="E116" s="20">
        <v>0</v>
      </c>
    </row>
    <row r="117" spans="1:7" s="1" customFormat="1" ht="24.75" customHeight="1" x14ac:dyDescent="0.2">
      <c r="A117" s="19" t="s">
        <v>213</v>
      </c>
      <c r="B117" s="19" t="s">
        <v>214</v>
      </c>
      <c r="C117" s="20">
        <v>190000</v>
      </c>
      <c r="D117" s="20">
        <v>13500</v>
      </c>
      <c r="E117" s="20">
        <v>13473.35</v>
      </c>
    </row>
    <row r="118" spans="1:7" s="1" customFormat="1" ht="30" customHeight="1" x14ac:dyDescent="0.2">
      <c r="A118" s="19" t="s">
        <v>215</v>
      </c>
      <c r="B118" s="19" t="s">
        <v>216</v>
      </c>
      <c r="C118" s="20">
        <v>19684.61</v>
      </c>
      <c r="D118" s="20"/>
      <c r="E118" s="20"/>
      <c r="F118" s="7"/>
      <c r="G118" s="6"/>
    </row>
    <row r="119" spans="1:7" s="1" customFormat="1" ht="21" customHeight="1" x14ac:dyDescent="0.2">
      <c r="A119" s="13" t="s">
        <v>217</v>
      </c>
      <c r="B119" s="13" t="s">
        <v>218</v>
      </c>
      <c r="C119" s="14">
        <f>C120+C125+C185</f>
        <v>209320138.84000003</v>
      </c>
      <c r="D119" s="14">
        <f>D120+D125+D185</f>
        <v>221415787.59999999</v>
      </c>
      <c r="E119" s="14">
        <f>E120+E125+E185</f>
        <v>216756570.17000002</v>
      </c>
    </row>
    <row r="120" spans="1:7" s="1" customFormat="1" ht="21" customHeight="1" x14ac:dyDescent="0.2">
      <c r="A120" s="15" t="s">
        <v>219</v>
      </c>
      <c r="B120" s="15" t="s">
        <v>220</v>
      </c>
      <c r="C120" s="16">
        <f>C121</f>
        <v>160139</v>
      </c>
      <c r="D120" s="16">
        <f t="shared" ref="D120:E120" si="20">D121</f>
        <v>148419</v>
      </c>
      <c r="E120" s="16">
        <f t="shared" si="20"/>
        <v>0</v>
      </c>
    </row>
    <row r="121" spans="1:7" s="1" customFormat="1" ht="25.5" x14ac:dyDescent="0.2">
      <c r="A121" s="17" t="s">
        <v>221</v>
      </c>
      <c r="B121" s="17" t="s">
        <v>222</v>
      </c>
      <c r="C121" s="18">
        <f>SUM(C122:C124)</f>
        <v>160139</v>
      </c>
      <c r="D121" s="18">
        <f t="shared" ref="D121:E121" si="21">SUM(D122:D124)</f>
        <v>148419</v>
      </c>
      <c r="E121" s="18">
        <f t="shared" si="21"/>
        <v>0</v>
      </c>
    </row>
    <row r="122" spans="1:7" s="1" customFormat="1" ht="25.5" x14ac:dyDescent="0.2">
      <c r="A122" s="19" t="s">
        <v>223</v>
      </c>
      <c r="B122" s="19" t="s">
        <v>224</v>
      </c>
      <c r="C122" s="22">
        <v>148419</v>
      </c>
      <c r="D122" s="20">
        <v>148419</v>
      </c>
      <c r="E122" s="20">
        <v>0</v>
      </c>
    </row>
    <row r="123" spans="1:7" s="1" customFormat="1" ht="25.5" x14ac:dyDescent="0.2">
      <c r="A123" s="19" t="s">
        <v>225</v>
      </c>
      <c r="B123" s="19" t="s">
        <v>226</v>
      </c>
      <c r="C123" s="20">
        <v>9792</v>
      </c>
      <c r="D123" s="20">
        <v>0</v>
      </c>
      <c r="E123" s="20">
        <v>0</v>
      </c>
    </row>
    <row r="124" spans="1:7" s="1" customFormat="1" ht="18" customHeight="1" x14ac:dyDescent="0.2">
      <c r="A124" s="19" t="s">
        <v>227</v>
      </c>
      <c r="B124" s="19" t="s">
        <v>228</v>
      </c>
      <c r="C124" s="20">
        <v>1928</v>
      </c>
      <c r="D124" s="20">
        <v>0</v>
      </c>
      <c r="E124" s="20">
        <v>0</v>
      </c>
    </row>
    <row r="125" spans="1:7" s="1" customFormat="1" ht="25.5" x14ac:dyDescent="0.2">
      <c r="A125" s="15" t="s">
        <v>229</v>
      </c>
      <c r="B125" s="15" t="s">
        <v>230</v>
      </c>
      <c r="C125" s="16">
        <f>C126+C145+C147+C183</f>
        <v>209045459.84000003</v>
      </c>
      <c r="D125" s="16">
        <f>D126+D145+D147+D183</f>
        <v>221152828.59999999</v>
      </c>
      <c r="E125" s="16">
        <f>E126+E145+E147+E183</f>
        <v>216642068.17000002</v>
      </c>
    </row>
    <row r="126" spans="1:7" s="1" customFormat="1" ht="12.75" x14ac:dyDescent="0.2">
      <c r="A126" s="17" t="s">
        <v>231</v>
      </c>
      <c r="B126" s="17" t="s">
        <v>232</v>
      </c>
      <c r="C126" s="18">
        <f>SUM(C127:C144)</f>
        <v>16115838.52</v>
      </c>
      <c r="D126" s="18">
        <f>SUM(D127:D144)</f>
        <v>11249800.949999999</v>
      </c>
      <c r="E126" s="18">
        <f>SUM(E127:E144)</f>
        <v>9197675.9999999981</v>
      </c>
    </row>
    <row r="127" spans="1:7" s="1" customFormat="1" ht="18" customHeight="1" x14ac:dyDescent="0.2">
      <c r="A127" s="19" t="s">
        <v>233</v>
      </c>
      <c r="B127" s="19" t="s">
        <v>234</v>
      </c>
      <c r="C127" s="20">
        <v>7184280</v>
      </c>
      <c r="D127" s="20">
        <v>7530532.0300000003</v>
      </c>
      <c r="E127" s="20">
        <v>7530532.0300000003</v>
      </c>
    </row>
    <row r="128" spans="1:7" s="1" customFormat="1" ht="18.75" customHeight="1" x14ac:dyDescent="0.2">
      <c r="A128" s="19" t="s">
        <v>235</v>
      </c>
      <c r="B128" s="19" t="s">
        <v>236</v>
      </c>
      <c r="C128" s="20">
        <v>11338</v>
      </c>
      <c r="D128" s="20">
        <v>12328.6</v>
      </c>
      <c r="E128" s="20">
        <v>11877.18</v>
      </c>
    </row>
    <row r="129" spans="1:5" s="1" customFormat="1" ht="18" customHeight="1" x14ac:dyDescent="0.2">
      <c r="A129" s="19" t="s">
        <v>237</v>
      </c>
      <c r="B129" s="19" t="s">
        <v>238</v>
      </c>
      <c r="C129" s="23">
        <v>0</v>
      </c>
      <c r="D129" s="23">
        <v>64494.75</v>
      </c>
      <c r="E129" s="23">
        <v>0</v>
      </c>
    </row>
    <row r="130" spans="1:5" s="1" customFormat="1" ht="38.25" x14ac:dyDescent="0.2">
      <c r="A130" s="19" t="s">
        <v>239</v>
      </c>
      <c r="B130" s="19" t="s">
        <v>240</v>
      </c>
      <c r="C130" s="23">
        <v>0</v>
      </c>
      <c r="D130" s="23">
        <v>195420.01</v>
      </c>
      <c r="E130" s="23">
        <v>0</v>
      </c>
    </row>
    <row r="131" spans="1:5" s="1" customFormat="1" ht="25.5" x14ac:dyDescent="0.2">
      <c r="A131" s="19" t="s">
        <v>241</v>
      </c>
      <c r="B131" s="19" t="s">
        <v>242</v>
      </c>
      <c r="C131" s="20">
        <v>9600</v>
      </c>
      <c r="D131" s="20">
        <v>9600</v>
      </c>
      <c r="E131" s="20">
        <v>9589.08</v>
      </c>
    </row>
    <row r="132" spans="1:5" s="1" customFormat="1" ht="21" customHeight="1" x14ac:dyDescent="0.2">
      <c r="A132" s="19" t="s">
        <v>243</v>
      </c>
      <c r="B132" s="19" t="s">
        <v>244</v>
      </c>
      <c r="C132" s="20">
        <v>15000</v>
      </c>
      <c r="D132" s="20">
        <v>15000</v>
      </c>
      <c r="E132" s="20">
        <v>15000</v>
      </c>
    </row>
    <row r="133" spans="1:5" s="1" customFormat="1" ht="25.5" x14ac:dyDescent="0.2">
      <c r="A133" s="19" t="s">
        <v>245</v>
      </c>
      <c r="B133" s="19" t="s">
        <v>246</v>
      </c>
      <c r="C133" s="20">
        <v>18000</v>
      </c>
      <c r="D133" s="20">
        <v>79170</v>
      </c>
      <c r="E133" s="20">
        <v>0</v>
      </c>
    </row>
    <row r="134" spans="1:5" s="1" customFormat="1" ht="25.5" x14ac:dyDescent="0.2">
      <c r="A134" s="19" t="s">
        <v>247</v>
      </c>
      <c r="B134" s="19" t="s">
        <v>248</v>
      </c>
      <c r="C134" s="20">
        <v>652940</v>
      </c>
      <c r="D134" s="20">
        <v>507318.46</v>
      </c>
      <c r="E134" s="20">
        <v>474834.25999999995</v>
      </c>
    </row>
    <row r="135" spans="1:5" s="1" customFormat="1" ht="39.75" customHeight="1" x14ac:dyDescent="0.2">
      <c r="A135" s="19" t="s">
        <v>249</v>
      </c>
      <c r="B135" s="19" t="s">
        <v>250</v>
      </c>
      <c r="C135" s="20">
        <v>157554</v>
      </c>
      <c r="D135" s="20">
        <v>152673.21</v>
      </c>
      <c r="E135" s="20">
        <v>104373.37999999998</v>
      </c>
    </row>
    <row r="136" spans="1:5" s="1" customFormat="1" ht="41.25" customHeight="1" x14ac:dyDescent="0.2">
      <c r="A136" s="19" t="s">
        <v>251</v>
      </c>
      <c r="B136" s="19" t="s">
        <v>252</v>
      </c>
      <c r="C136" s="20">
        <v>209280</v>
      </c>
      <c r="D136" s="20">
        <v>226720</v>
      </c>
      <c r="E136" s="20">
        <v>226720</v>
      </c>
    </row>
    <row r="137" spans="1:5" s="1" customFormat="1" ht="25.5" x14ac:dyDescent="0.2">
      <c r="A137" s="19" t="s">
        <v>253</v>
      </c>
      <c r="B137" s="19" t="s">
        <v>254</v>
      </c>
      <c r="C137" s="20">
        <v>125652</v>
      </c>
      <c r="D137" s="20">
        <v>125666.01</v>
      </c>
      <c r="E137" s="20">
        <v>76872.650000000009</v>
      </c>
    </row>
    <row r="138" spans="1:5" s="1" customFormat="1" ht="31.5" customHeight="1" x14ac:dyDescent="0.2">
      <c r="A138" s="19" t="s">
        <v>255</v>
      </c>
      <c r="B138" s="19" t="s">
        <v>256</v>
      </c>
      <c r="C138" s="20">
        <v>4811264</v>
      </c>
      <c r="D138" s="20">
        <v>1410757.5600000003</v>
      </c>
      <c r="E138" s="20">
        <v>32319.940000000177</v>
      </c>
    </row>
    <row r="139" spans="1:5" s="1" customFormat="1" ht="25.5" x14ac:dyDescent="0.2">
      <c r="A139" s="19" t="s">
        <v>257</v>
      </c>
      <c r="B139" s="19" t="s">
        <v>258</v>
      </c>
      <c r="C139" s="20">
        <v>2000000</v>
      </c>
      <c r="D139" s="20">
        <v>687325.45</v>
      </c>
      <c r="E139" s="20">
        <v>682419.04</v>
      </c>
    </row>
    <row r="140" spans="1:5" s="1" customFormat="1" ht="25.5" x14ac:dyDescent="0.2">
      <c r="A140" s="19" t="s">
        <v>259</v>
      </c>
      <c r="B140" s="19" t="s">
        <v>260</v>
      </c>
      <c r="C140" s="20">
        <v>81822</v>
      </c>
      <c r="D140" s="20">
        <v>7649.95</v>
      </c>
      <c r="E140" s="20">
        <v>2193.7600000000002</v>
      </c>
    </row>
    <row r="141" spans="1:5" s="1" customFormat="1" ht="25.5" x14ac:dyDescent="0.2">
      <c r="A141" s="19" t="s">
        <v>261</v>
      </c>
      <c r="B141" s="19" t="s">
        <v>262</v>
      </c>
      <c r="C141" s="20">
        <v>795069</v>
      </c>
      <c r="D141" s="20">
        <v>210144.92</v>
      </c>
      <c r="E141" s="20">
        <v>15944.679999999993</v>
      </c>
    </row>
    <row r="142" spans="1:5" s="1" customFormat="1" ht="21" customHeight="1" x14ac:dyDescent="0.2">
      <c r="A142" s="19" t="s">
        <v>263</v>
      </c>
      <c r="B142" s="19" t="s">
        <v>264</v>
      </c>
      <c r="C142" s="20">
        <v>15000</v>
      </c>
      <c r="D142" s="20">
        <v>15000</v>
      </c>
      <c r="E142" s="20">
        <v>15000</v>
      </c>
    </row>
    <row r="143" spans="1:5" s="1" customFormat="1" ht="30" customHeight="1" x14ac:dyDescent="0.2">
      <c r="A143" s="19" t="s">
        <v>265</v>
      </c>
      <c r="B143" s="19" t="s">
        <v>266</v>
      </c>
      <c r="C143" s="20">
        <v>6000</v>
      </c>
      <c r="D143" s="20"/>
      <c r="E143" s="20"/>
    </row>
    <row r="144" spans="1:5" s="1" customFormat="1" ht="18" customHeight="1" x14ac:dyDescent="0.2">
      <c r="A144" s="19" t="s">
        <v>267</v>
      </c>
      <c r="B144" s="19" t="s">
        <v>268</v>
      </c>
      <c r="C144" s="20">
        <v>23039.52</v>
      </c>
      <c r="D144" s="20"/>
      <c r="E144" s="20"/>
    </row>
    <row r="145" spans="1:5" s="1" customFormat="1" ht="12.75" x14ac:dyDescent="0.2">
      <c r="A145" s="17" t="s">
        <v>269</v>
      </c>
      <c r="B145" s="17" t="s">
        <v>270</v>
      </c>
      <c r="C145" s="18">
        <f t="shared" ref="C145:E145" si="22">SUM(C146:C146)</f>
        <v>0</v>
      </c>
      <c r="D145" s="18">
        <f t="shared" si="22"/>
        <v>1198653.67</v>
      </c>
      <c r="E145" s="18">
        <f t="shared" si="22"/>
        <v>1198653.67</v>
      </c>
    </row>
    <row r="146" spans="1:5" s="1" customFormat="1" ht="28.5" customHeight="1" x14ac:dyDescent="0.2">
      <c r="A146" s="19" t="s">
        <v>271</v>
      </c>
      <c r="B146" s="19" t="s">
        <v>272</v>
      </c>
      <c r="C146" s="23">
        <v>0</v>
      </c>
      <c r="D146" s="23">
        <v>1198653.67</v>
      </c>
      <c r="E146" s="23">
        <v>1198653.67</v>
      </c>
    </row>
    <row r="147" spans="1:5" s="1" customFormat="1" ht="12.75" x14ac:dyDescent="0.2">
      <c r="A147" s="17" t="s">
        <v>273</v>
      </c>
      <c r="B147" s="17" t="s">
        <v>274</v>
      </c>
      <c r="C147" s="18">
        <f>SUM(C148:C182)</f>
        <v>192784872.32000002</v>
      </c>
      <c r="D147" s="18">
        <f t="shared" ref="D147:E147" si="23">SUM(D148:D182)</f>
        <v>208506917.94</v>
      </c>
      <c r="E147" s="18">
        <f t="shared" si="23"/>
        <v>206167667.40000004</v>
      </c>
    </row>
    <row r="148" spans="1:5" s="1" customFormat="1" ht="18" customHeight="1" x14ac:dyDescent="0.2">
      <c r="A148" s="19" t="s">
        <v>275</v>
      </c>
      <c r="B148" s="19" t="s">
        <v>276</v>
      </c>
      <c r="C148" s="20">
        <v>434416</v>
      </c>
      <c r="D148" s="20"/>
      <c r="E148" s="20"/>
    </row>
    <row r="149" spans="1:5" s="1" customFormat="1" ht="18" customHeight="1" x14ac:dyDescent="0.2">
      <c r="A149" s="19" t="s">
        <v>277</v>
      </c>
      <c r="B149" s="19" t="s">
        <v>278</v>
      </c>
      <c r="C149" s="20">
        <v>660000</v>
      </c>
      <c r="D149" s="20">
        <v>985000</v>
      </c>
      <c r="E149" s="20">
        <v>964980</v>
      </c>
    </row>
    <row r="150" spans="1:5" s="1" customFormat="1" ht="18" customHeight="1" x14ac:dyDescent="0.2">
      <c r="A150" s="19" t="s">
        <v>279</v>
      </c>
      <c r="B150" s="19" t="s">
        <v>280</v>
      </c>
      <c r="C150" s="20">
        <v>9500000</v>
      </c>
      <c r="D150" s="20">
        <v>9924520</v>
      </c>
      <c r="E150" s="20">
        <v>9667363.0199999996</v>
      </c>
    </row>
    <row r="151" spans="1:5" s="1" customFormat="1" ht="18" customHeight="1" x14ac:dyDescent="0.2">
      <c r="A151" s="19" t="s">
        <v>281</v>
      </c>
      <c r="B151" s="19" t="s">
        <v>282</v>
      </c>
      <c r="C151" s="20">
        <v>26646300</v>
      </c>
      <c r="D151" s="20">
        <v>32000807.100000001</v>
      </c>
      <c r="E151" s="20">
        <v>31984202.41</v>
      </c>
    </row>
    <row r="152" spans="1:5" s="1" customFormat="1" ht="12.75" x14ac:dyDescent="0.2">
      <c r="A152" s="19" t="s">
        <v>283</v>
      </c>
      <c r="B152" s="19" t="s">
        <v>284</v>
      </c>
      <c r="C152" s="20">
        <v>1092500</v>
      </c>
      <c r="D152" s="20">
        <v>1270585.3999999999</v>
      </c>
      <c r="E152" s="20">
        <v>1218680.53</v>
      </c>
    </row>
    <row r="153" spans="1:5" s="1" customFormat="1" ht="25.5" x14ac:dyDescent="0.2">
      <c r="A153" s="19" t="s">
        <v>285</v>
      </c>
      <c r="B153" s="19" t="s">
        <v>286</v>
      </c>
      <c r="C153" s="20">
        <v>1220</v>
      </c>
      <c r="D153" s="20">
        <v>0</v>
      </c>
      <c r="E153" s="20">
        <v>0</v>
      </c>
    </row>
    <row r="154" spans="1:5" s="1" customFormat="1" ht="25.5" x14ac:dyDescent="0.2">
      <c r="A154" s="19" t="s">
        <v>287</v>
      </c>
      <c r="B154" s="19" t="s">
        <v>288</v>
      </c>
      <c r="C154" s="23">
        <v>835</v>
      </c>
      <c r="D154" s="23">
        <v>0</v>
      </c>
      <c r="E154" s="23">
        <v>0</v>
      </c>
    </row>
    <row r="155" spans="1:5" s="1" customFormat="1" ht="18" customHeight="1" x14ac:dyDescent="0.2">
      <c r="A155" s="19" t="s">
        <v>289</v>
      </c>
      <c r="B155" s="19" t="s">
        <v>290</v>
      </c>
      <c r="C155" s="20">
        <v>96695000</v>
      </c>
      <c r="D155" s="20">
        <v>100253798</v>
      </c>
      <c r="E155" s="20">
        <v>100123546.34</v>
      </c>
    </row>
    <row r="156" spans="1:5" s="1" customFormat="1" ht="18" customHeight="1" x14ac:dyDescent="0.2">
      <c r="A156" s="19" t="s">
        <v>291</v>
      </c>
      <c r="B156" s="19" t="s">
        <v>292</v>
      </c>
      <c r="C156" s="20">
        <v>676900</v>
      </c>
      <c r="D156" s="20">
        <v>701752</v>
      </c>
      <c r="E156" s="20">
        <v>681132.34</v>
      </c>
    </row>
    <row r="157" spans="1:5" s="1" customFormat="1" ht="18" customHeight="1" x14ac:dyDescent="0.2">
      <c r="A157" s="19" t="s">
        <v>293</v>
      </c>
      <c r="B157" s="19" t="s">
        <v>294</v>
      </c>
      <c r="C157" s="20">
        <v>336</v>
      </c>
      <c r="D157" s="20">
        <v>304.57</v>
      </c>
      <c r="E157" s="20">
        <v>304.57</v>
      </c>
    </row>
    <row r="158" spans="1:5" s="1" customFormat="1" ht="25.5" x14ac:dyDescent="0.2">
      <c r="A158" s="19" t="s">
        <v>295</v>
      </c>
      <c r="B158" s="19" t="s">
        <v>296</v>
      </c>
      <c r="C158" s="20">
        <v>5678840</v>
      </c>
      <c r="D158" s="20">
        <v>4843240.34</v>
      </c>
      <c r="E158" s="20">
        <v>4781533.5999999996</v>
      </c>
    </row>
    <row r="159" spans="1:5" s="1" customFormat="1" ht="18" customHeight="1" x14ac:dyDescent="0.2">
      <c r="A159" s="19" t="s">
        <v>297</v>
      </c>
      <c r="B159" s="19" t="s">
        <v>298</v>
      </c>
      <c r="C159" s="20">
        <v>197700</v>
      </c>
      <c r="D159" s="20">
        <v>163963.66</v>
      </c>
      <c r="E159" s="20">
        <v>163963.06</v>
      </c>
    </row>
    <row r="160" spans="1:5" s="1" customFormat="1" ht="38.25" x14ac:dyDescent="0.2">
      <c r="A160" s="19" t="s">
        <v>299</v>
      </c>
      <c r="B160" s="19" t="s">
        <v>300</v>
      </c>
      <c r="C160" s="20">
        <v>17100</v>
      </c>
      <c r="D160" s="20">
        <v>17100</v>
      </c>
      <c r="E160" s="20">
        <v>14213.44</v>
      </c>
    </row>
    <row r="161" spans="1:5" s="1" customFormat="1" ht="18" customHeight="1" x14ac:dyDescent="0.2">
      <c r="A161" s="19" t="s">
        <v>301</v>
      </c>
      <c r="B161" s="19" t="s">
        <v>302</v>
      </c>
      <c r="C161" s="20">
        <v>2287700</v>
      </c>
      <c r="D161" s="20">
        <v>2219571.5299999998</v>
      </c>
      <c r="E161" s="20">
        <v>2212994.04</v>
      </c>
    </row>
    <row r="162" spans="1:5" s="1" customFormat="1" ht="18" customHeight="1" x14ac:dyDescent="0.2">
      <c r="A162" s="19" t="s">
        <v>303</v>
      </c>
      <c r="B162" s="19" t="s">
        <v>304</v>
      </c>
      <c r="C162" s="20">
        <v>68600</v>
      </c>
      <c r="D162" s="20">
        <v>63795.47</v>
      </c>
      <c r="E162" s="20">
        <v>63795.47</v>
      </c>
    </row>
    <row r="163" spans="1:5" s="1" customFormat="1" ht="24.75" customHeight="1" x14ac:dyDescent="0.2">
      <c r="A163" s="19" t="s">
        <v>305</v>
      </c>
      <c r="B163" s="19" t="s">
        <v>306</v>
      </c>
      <c r="C163" s="20">
        <v>369460</v>
      </c>
      <c r="D163" s="20">
        <v>367500</v>
      </c>
      <c r="E163" s="20">
        <v>367500</v>
      </c>
    </row>
    <row r="164" spans="1:5" s="1" customFormat="1" ht="18" customHeight="1" x14ac:dyDescent="0.2">
      <c r="A164" s="19" t="s">
        <v>307</v>
      </c>
      <c r="B164" s="19" t="s">
        <v>308</v>
      </c>
      <c r="C164" s="20">
        <v>120000</v>
      </c>
      <c r="D164" s="20">
        <v>120000</v>
      </c>
      <c r="E164" s="20">
        <v>92156.15</v>
      </c>
    </row>
    <row r="165" spans="1:5" s="1" customFormat="1" ht="26.25" customHeight="1" x14ac:dyDescent="0.2">
      <c r="A165" s="19" t="s">
        <v>309</v>
      </c>
      <c r="B165" s="19" t="s">
        <v>310</v>
      </c>
      <c r="C165" s="20">
        <v>15000</v>
      </c>
      <c r="D165" s="20">
        <v>15000</v>
      </c>
      <c r="E165" s="20">
        <v>4976.17</v>
      </c>
    </row>
    <row r="166" spans="1:5" s="1" customFormat="1" ht="38.25" x14ac:dyDescent="0.2">
      <c r="A166" s="19" t="s">
        <v>311</v>
      </c>
      <c r="B166" s="19" t="s">
        <v>312</v>
      </c>
      <c r="C166" s="20">
        <v>3000000</v>
      </c>
      <c r="D166" s="20">
        <v>3020188</v>
      </c>
      <c r="E166" s="20">
        <v>2942152.83</v>
      </c>
    </row>
    <row r="167" spans="1:5" s="1" customFormat="1" ht="38.25" x14ac:dyDescent="0.2">
      <c r="A167" s="19" t="s">
        <v>313</v>
      </c>
      <c r="B167" s="19" t="s">
        <v>314</v>
      </c>
      <c r="C167" s="20">
        <v>1200000</v>
      </c>
      <c r="D167" s="20">
        <v>740000</v>
      </c>
      <c r="E167" s="20">
        <v>616071.61</v>
      </c>
    </row>
    <row r="168" spans="1:5" s="1" customFormat="1" ht="25.5" x14ac:dyDescent="0.2">
      <c r="A168" s="19" t="s">
        <v>315</v>
      </c>
      <c r="B168" s="19" t="s">
        <v>316</v>
      </c>
      <c r="C168" s="20">
        <v>40000</v>
      </c>
      <c r="D168" s="20">
        <v>40000</v>
      </c>
      <c r="E168" s="20">
        <v>34960.519999999997</v>
      </c>
    </row>
    <row r="169" spans="1:5" s="1" customFormat="1" ht="38.25" x14ac:dyDescent="0.2">
      <c r="A169" s="19" t="s">
        <v>317</v>
      </c>
      <c r="B169" s="19" t="s">
        <v>318</v>
      </c>
      <c r="C169" s="20">
        <v>500000</v>
      </c>
      <c r="D169" s="20">
        <v>620000</v>
      </c>
      <c r="E169" s="20">
        <v>595609.05000000005</v>
      </c>
    </row>
    <row r="170" spans="1:5" s="1" customFormat="1" ht="25.5" x14ac:dyDescent="0.2">
      <c r="A170" s="19" t="s">
        <v>319</v>
      </c>
      <c r="B170" s="19" t="s">
        <v>320</v>
      </c>
      <c r="C170" s="20">
        <v>1200000</v>
      </c>
      <c r="D170" s="20">
        <v>1495000</v>
      </c>
      <c r="E170" s="20">
        <v>1486240.16</v>
      </c>
    </row>
    <row r="171" spans="1:5" s="1" customFormat="1" ht="18.75" customHeight="1" x14ac:dyDescent="0.2">
      <c r="A171" s="19" t="s">
        <v>321</v>
      </c>
      <c r="B171" s="19" t="s">
        <v>322</v>
      </c>
      <c r="C171" s="20">
        <v>2218100</v>
      </c>
      <c r="D171" s="20">
        <v>1640676</v>
      </c>
      <c r="E171" s="20">
        <v>1636520.78</v>
      </c>
    </row>
    <row r="172" spans="1:5" s="1" customFormat="1" ht="29.25" customHeight="1" x14ac:dyDescent="0.2">
      <c r="A172" s="19" t="s">
        <v>323</v>
      </c>
      <c r="B172" s="19" t="s">
        <v>324</v>
      </c>
      <c r="C172" s="20">
        <v>806100</v>
      </c>
      <c r="D172" s="20">
        <v>717900</v>
      </c>
      <c r="E172" s="20">
        <v>636331.43999999994</v>
      </c>
    </row>
    <row r="173" spans="1:5" s="1" customFormat="1" ht="25.5" x14ac:dyDescent="0.2">
      <c r="A173" s="19" t="s">
        <v>325</v>
      </c>
      <c r="B173" s="19" t="s">
        <v>326</v>
      </c>
      <c r="C173" s="22">
        <v>15014536</v>
      </c>
      <c r="D173" s="20">
        <v>22860685</v>
      </c>
      <c r="E173" s="20">
        <v>22860654.34</v>
      </c>
    </row>
    <row r="174" spans="1:5" s="1" customFormat="1" ht="51" x14ac:dyDescent="0.2">
      <c r="A174" s="19" t="s">
        <v>327</v>
      </c>
      <c r="B174" s="19" t="s">
        <v>328</v>
      </c>
      <c r="C174" s="20">
        <v>17436774.739999998</v>
      </c>
      <c r="D174" s="20">
        <v>17514098.550000001</v>
      </c>
      <c r="E174" s="20">
        <v>16686788.49</v>
      </c>
    </row>
    <row r="175" spans="1:5" s="1" customFormat="1" ht="30.75" customHeight="1" x14ac:dyDescent="0.2">
      <c r="A175" s="19" t="s">
        <v>329</v>
      </c>
      <c r="B175" s="19" t="s">
        <v>330</v>
      </c>
      <c r="C175" s="20">
        <v>2277927</v>
      </c>
      <c r="D175" s="20">
        <v>2559680.4500000002</v>
      </c>
      <c r="E175" s="20">
        <v>2321685.38</v>
      </c>
    </row>
    <row r="176" spans="1:5" s="1" customFormat="1" ht="18" customHeight="1" x14ac:dyDescent="0.2">
      <c r="A176" s="19" t="s">
        <v>331</v>
      </c>
      <c r="B176" s="19" t="s">
        <v>332</v>
      </c>
      <c r="C176" s="20">
        <v>44372</v>
      </c>
      <c r="D176" s="20">
        <v>39532</v>
      </c>
      <c r="E176" s="20">
        <v>39530.980000000003</v>
      </c>
    </row>
    <row r="177" spans="1:6" s="1" customFormat="1" ht="25.5" x14ac:dyDescent="0.2">
      <c r="A177" s="19" t="s">
        <v>333</v>
      </c>
      <c r="B177" s="19" t="s">
        <v>334</v>
      </c>
      <c r="C177" s="20">
        <v>4010000</v>
      </c>
      <c r="D177" s="20">
        <v>4010000</v>
      </c>
      <c r="E177" s="20">
        <v>3710331.99</v>
      </c>
    </row>
    <row r="178" spans="1:6" s="1" customFormat="1" ht="25.5" x14ac:dyDescent="0.2">
      <c r="A178" s="19" t="s">
        <v>335</v>
      </c>
      <c r="B178" s="19" t="s">
        <v>336</v>
      </c>
      <c r="C178" s="20">
        <v>300000</v>
      </c>
      <c r="D178" s="20"/>
      <c r="E178" s="20"/>
    </row>
    <row r="179" spans="1:6" s="1" customFormat="1" ht="25.5" x14ac:dyDescent="0.2">
      <c r="A179" s="19" t="s">
        <v>337</v>
      </c>
      <c r="B179" s="19" t="s">
        <v>338</v>
      </c>
      <c r="C179" s="20">
        <v>5496.58</v>
      </c>
      <c r="D179" s="20">
        <v>230962.79</v>
      </c>
      <c r="E179" s="20">
        <v>230962.79</v>
      </c>
    </row>
    <row r="180" spans="1:6" s="1" customFormat="1" ht="25.5" x14ac:dyDescent="0.2">
      <c r="A180" s="19" t="s">
        <v>339</v>
      </c>
      <c r="B180" s="19" t="s">
        <v>340</v>
      </c>
      <c r="C180" s="20">
        <v>26425</v>
      </c>
      <c r="D180" s="20">
        <v>37023.08</v>
      </c>
      <c r="E180" s="20">
        <v>0</v>
      </c>
    </row>
    <row r="181" spans="1:6" s="1" customFormat="1" ht="18" customHeight="1" x14ac:dyDescent="0.2">
      <c r="A181" s="19" t="s">
        <v>341</v>
      </c>
      <c r="B181" s="19" t="s">
        <v>342</v>
      </c>
      <c r="C181" s="20">
        <v>43234</v>
      </c>
      <c r="D181" s="20">
        <v>34234</v>
      </c>
      <c r="E181" s="20">
        <v>28485.9</v>
      </c>
    </row>
    <row r="182" spans="1:6" s="1" customFormat="1" ht="25.5" x14ac:dyDescent="0.2">
      <c r="A182" s="19" t="s">
        <v>343</v>
      </c>
      <c r="B182" s="19" t="s">
        <v>344</v>
      </c>
      <c r="C182" s="20">
        <v>200000</v>
      </c>
      <c r="D182" s="20"/>
      <c r="E182" s="20"/>
    </row>
    <row r="183" spans="1:6" s="1" customFormat="1" ht="38.25" x14ac:dyDescent="0.2">
      <c r="A183" s="17" t="s">
        <v>345</v>
      </c>
      <c r="B183" s="17" t="s">
        <v>346</v>
      </c>
      <c r="C183" s="18">
        <f>SUM(C184:C184)</f>
        <v>144749</v>
      </c>
      <c r="D183" s="18">
        <f>SUM(D184:D184)</f>
        <v>197456.04000000004</v>
      </c>
      <c r="E183" s="18">
        <f>SUM(E184:E184)</f>
        <v>78071.099999999991</v>
      </c>
    </row>
    <row r="184" spans="1:6" s="1" customFormat="1" ht="40.5" customHeight="1" x14ac:dyDescent="0.2">
      <c r="A184" s="19" t="s">
        <v>347</v>
      </c>
      <c r="B184" s="19" t="s">
        <v>348</v>
      </c>
      <c r="C184" s="20">
        <v>144749</v>
      </c>
      <c r="D184" s="20">
        <v>197456.04000000004</v>
      </c>
      <c r="E184" s="20">
        <v>78071.099999999991</v>
      </c>
    </row>
    <row r="185" spans="1:6" s="1" customFormat="1" ht="12.75" x14ac:dyDescent="0.2">
      <c r="A185" s="15" t="s">
        <v>349</v>
      </c>
      <c r="B185" s="15" t="s">
        <v>350</v>
      </c>
      <c r="C185" s="16">
        <f>SUM(C186:C186)</f>
        <v>114540</v>
      </c>
      <c r="D185" s="16">
        <f>SUM(D186:D186)</f>
        <v>114540</v>
      </c>
      <c r="E185" s="16">
        <f>SUM(E186:E186)</f>
        <v>114502</v>
      </c>
    </row>
    <row r="186" spans="1:6" s="1" customFormat="1" ht="25.5" x14ac:dyDescent="0.2">
      <c r="A186" s="17" t="s">
        <v>351</v>
      </c>
      <c r="B186" s="17" t="s">
        <v>352</v>
      </c>
      <c r="C186" s="18">
        <f t="shared" ref="C186:E186" si="24">SUM(C187:C187)</f>
        <v>114540</v>
      </c>
      <c r="D186" s="18">
        <f t="shared" si="24"/>
        <v>114540</v>
      </c>
      <c r="E186" s="18">
        <f t="shared" si="24"/>
        <v>114502</v>
      </c>
    </row>
    <row r="187" spans="1:6" s="1" customFormat="1" ht="25.5" x14ac:dyDescent="0.2">
      <c r="A187" s="19" t="s">
        <v>353</v>
      </c>
      <c r="B187" s="19" t="s">
        <v>354</v>
      </c>
      <c r="C187" s="20">
        <v>114540</v>
      </c>
      <c r="D187" s="20">
        <v>114540</v>
      </c>
      <c r="E187" s="20">
        <v>114502</v>
      </c>
    </row>
    <row r="188" spans="1:6" s="1" customFormat="1" ht="12.75" x14ac:dyDescent="0.2">
      <c r="A188" s="11" t="s">
        <v>355</v>
      </c>
      <c r="B188" s="11" t="s">
        <v>356</v>
      </c>
      <c r="C188" s="12">
        <f>C189+C245+C286+C328</f>
        <v>236695464.89999998</v>
      </c>
      <c r="D188" s="21">
        <f>D189+D245+D286+D328</f>
        <v>242193137.12999997</v>
      </c>
      <c r="E188" s="21">
        <f>E189+E245+E286+E328</f>
        <v>228140347.05999997</v>
      </c>
    </row>
    <row r="189" spans="1:6" s="1" customFormat="1" ht="12.75" x14ac:dyDescent="0.2">
      <c r="A189" s="13" t="s">
        <v>357</v>
      </c>
      <c r="B189" s="13" t="s">
        <v>358</v>
      </c>
      <c r="C189" s="14">
        <f>C190+C211+C224</f>
        <v>45472717.560000002</v>
      </c>
      <c r="D189" s="14">
        <f>D190+D211+D224</f>
        <v>43035378.710000008</v>
      </c>
      <c r="E189" s="14">
        <f>E190+E211+E224</f>
        <v>40241236.159999996</v>
      </c>
    </row>
    <row r="190" spans="1:6" s="1" customFormat="1" ht="25.5" x14ac:dyDescent="0.2">
      <c r="A190" s="15" t="s">
        <v>359</v>
      </c>
      <c r="B190" s="15" t="s">
        <v>360</v>
      </c>
      <c r="C190" s="16">
        <f>C191+C200+C203+C205</f>
        <v>40880904.560000002</v>
      </c>
      <c r="D190" s="16">
        <f>D191+D200+D203+D205</f>
        <v>38791301.020000003</v>
      </c>
      <c r="E190" s="16">
        <f>E191+E200+E203+E205</f>
        <v>36210905.129999995</v>
      </c>
    </row>
    <row r="191" spans="1:6" s="1" customFormat="1" ht="25.5" x14ac:dyDescent="0.2">
      <c r="A191" s="17" t="s">
        <v>361</v>
      </c>
      <c r="B191" s="17" t="s">
        <v>362</v>
      </c>
      <c r="C191" s="18">
        <f>SUM(C192:C199)</f>
        <v>34272112.560000002</v>
      </c>
      <c r="D191" s="18">
        <f>SUM(D192:D199)</f>
        <v>32244744.380000003</v>
      </c>
      <c r="E191" s="18">
        <f>SUM(E192:E199)</f>
        <v>30201045.949999999</v>
      </c>
      <c r="F191" s="5"/>
    </row>
    <row r="192" spans="1:6" s="1" customFormat="1" ht="18" customHeight="1" x14ac:dyDescent="0.2">
      <c r="A192" s="19" t="s">
        <v>363</v>
      </c>
      <c r="B192" s="19" t="s">
        <v>364</v>
      </c>
      <c r="C192" s="20">
        <v>2460018.56</v>
      </c>
      <c r="D192" s="20">
        <v>2460018.56</v>
      </c>
      <c r="E192" s="20">
        <v>2045896.24</v>
      </c>
      <c r="F192" s="5"/>
    </row>
    <row r="193" spans="1:5" s="1" customFormat="1" ht="18" customHeight="1" x14ac:dyDescent="0.2">
      <c r="A193" s="19" t="s">
        <v>365</v>
      </c>
      <c r="B193" s="19" t="s">
        <v>366</v>
      </c>
      <c r="C193" s="20">
        <v>26140538</v>
      </c>
      <c r="D193" s="20">
        <v>24899467.82</v>
      </c>
      <c r="E193" s="20">
        <v>23887841.32</v>
      </c>
    </row>
    <row r="194" spans="1:5" s="1" customFormat="1" ht="12.75" x14ac:dyDescent="0.2">
      <c r="A194" s="19" t="s">
        <v>367</v>
      </c>
      <c r="B194" s="19" t="s">
        <v>368</v>
      </c>
      <c r="C194" s="20">
        <v>3982600</v>
      </c>
      <c r="D194" s="20">
        <v>3732600.35</v>
      </c>
      <c r="E194" s="20">
        <v>3306147.41</v>
      </c>
    </row>
    <row r="195" spans="1:5" s="1" customFormat="1" ht="25.5" x14ac:dyDescent="0.2">
      <c r="A195" s="19" t="s">
        <v>369</v>
      </c>
      <c r="B195" s="19" t="s">
        <v>370</v>
      </c>
      <c r="C195" s="20">
        <v>159500</v>
      </c>
      <c r="D195" s="20">
        <v>78101.39</v>
      </c>
      <c r="E195" s="20">
        <v>40528.949999999997</v>
      </c>
    </row>
    <row r="196" spans="1:5" s="1" customFormat="1" ht="18" customHeight="1" x14ac:dyDescent="0.2">
      <c r="A196" s="19" t="s">
        <v>371</v>
      </c>
      <c r="B196" s="19" t="s">
        <v>372</v>
      </c>
      <c r="C196" s="20">
        <v>659456</v>
      </c>
      <c r="D196" s="20">
        <v>659456</v>
      </c>
      <c r="E196" s="20">
        <v>609042.39</v>
      </c>
    </row>
    <row r="197" spans="1:5" s="1" customFormat="1" ht="12.75" x14ac:dyDescent="0.2">
      <c r="A197" s="19" t="s">
        <v>373</v>
      </c>
      <c r="B197" s="19" t="s">
        <v>374</v>
      </c>
      <c r="C197" s="20">
        <v>650000</v>
      </c>
      <c r="D197" s="20">
        <v>336599.55</v>
      </c>
      <c r="E197" s="20">
        <v>243802.49</v>
      </c>
    </row>
    <row r="198" spans="1:5" s="1" customFormat="1" ht="25.5" x14ac:dyDescent="0.2">
      <c r="A198" s="19" t="s">
        <v>375</v>
      </c>
      <c r="B198" s="19" t="s">
        <v>376</v>
      </c>
      <c r="C198" s="20">
        <v>60000</v>
      </c>
      <c r="D198" s="20">
        <v>60000</v>
      </c>
      <c r="E198" s="20">
        <v>49286.44</v>
      </c>
    </row>
    <row r="199" spans="1:5" s="1" customFormat="1" ht="12.75" x14ac:dyDescent="0.2">
      <c r="A199" s="19" t="s">
        <v>377</v>
      </c>
      <c r="B199" s="19" t="s">
        <v>378</v>
      </c>
      <c r="C199" s="20">
        <v>160000</v>
      </c>
      <c r="D199" s="20">
        <v>18500.71</v>
      </c>
      <c r="E199" s="20">
        <v>18500.71</v>
      </c>
    </row>
    <row r="200" spans="1:5" s="1" customFormat="1" ht="25.5" x14ac:dyDescent="0.2">
      <c r="A200" s="17" t="s">
        <v>379</v>
      </c>
      <c r="B200" s="17" t="s">
        <v>380</v>
      </c>
      <c r="C200" s="18">
        <f>SUM(C201:C202)</f>
        <v>1497500</v>
      </c>
      <c r="D200" s="18">
        <f>SUM(D201:D202)</f>
        <v>1381965</v>
      </c>
      <c r="E200" s="18">
        <f>SUM(E201:E202)</f>
        <v>1317305.97</v>
      </c>
    </row>
    <row r="201" spans="1:5" s="1" customFormat="1" ht="25.5" x14ac:dyDescent="0.2">
      <c r="A201" s="19" t="s">
        <v>381</v>
      </c>
      <c r="B201" s="19" t="s">
        <v>382</v>
      </c>
      <c r="C201" s="20">
        <v>1487000</v>
      </c>
      <c r="D201" s="20">
        <v>1377000</v>
      </c>
      <c r="E201" s="20">
        <v>1312340.97</v>
      </c>
    </row>
    <row r="202" spans="1:5" s="1" customFormat="1" ht="18" customHeight="1" x14ac:dyDescent="0.2">
      <c r="A202" s="19" t="s">
        <v>383</v>
      </c>
      <c r="B202" s="19" t="s">
        <v>384</v>
      </c>
      <c r="C202" s="20">
        <v>10500</v>
      </c>
      <c r="D202" s="20">
        <v>4965</v>
      </c>
      <c r="E202" s="20">
        <v>4965</v>
      </c>
    </row>
    <row r="203" spans="1:5" s="1" customFormat="1" ht="25.5" x14ac:dyDescent="0.2">
      <c r="A203" s="17" t="s">
        <v>385</v>
      </c>
      <c r="B203" s="17" t="s">
        <v>386</v>
      </c>
      <c r="C203" s="18">
        <f>C204</f>
        <v>20000</v>
      </c>
      <c r="D203" s="18">
        <f t="shared" ref="D203:E203" si="25">D204</f>
        <v>20000</v>
      </c>
      <c r="E203" s="18">
        <f t="shared" si="25"/>
        <v>0</v>
      </c>
    </row>
    <row r="204" spans="1:5" s="1" customFormat="1" ht="18" customHeight="1" x14ac:dyDescent="0.2">
      <c r="A204" s="19" t="s">
        <v>387</v>
      </c>
      <c r="B204" s="19" t="s">
        <v>388</v>
      </c>
      <c r="C204" s="20">
        <v>20000</v>
      </c>
      <c r="D204" s="20">
        <v>20000</v>
      </c>
      <c r="E204" s="20">
        <v>0</v>
      </c>
    </row>
    <row r="205" spans="1:5" s="1" customFormat="1" ht="25.5" x14ac:dyDescent="0.2">
      <c r="A205" s="17" t="s">
        <v>389</v>
      </c>
      <c r="B205" s="17" t="s">
        <v>390</v>
      </c>
      <c r="C205" s="18">
        <f>SUM(C206:C210)</f>
        <v>5091292</v>
      </c>
      <c r="D205" s="18">
        <f>SUM(D206:D210)</f>
        <v>5144591.6399999997</v>
      </c>
      <c r="E205" s="18">
        <f>SUM(E206:E210)</f>
        <v>4692553.21</v>
      </c>
    </row>
    <row r="206" spans="1:5" s="1" customFormat="1" ht="18" customHeight="1" x14ac:dyDescent="0.2">
      <c r="A206" s="19" t="s">
        <v>391</v>
      </c>
      <c r="B206" s="19" t="s">
        <v>392</v>
      </c>
      <c r="C206" s="20">
        <v>2437537</v>
      </c>
      <c r="D206" s="20">
        <v>2437537</v>
      </c>
      <c r="E206" s="20">
        <v>2437536.16</v>
      </c>
    </row>
    <row r="207" spans="1:5" s="1" customFormat="1" ht="25.5" x14ac:dyDescent="0.2">
      <c r="A207" s="19" t="s">
        <v>393</v>
      </c>
      <c r="B207" s="19" t="s">
        <v>394</v>
      </c>
      <c r="C207" s="20">
        <v>980814</v>
      </c>
      <c r="D207" s="20">
        <v>1265143.3999999999</v>
      </c>
      <c r="E207" s="20">
        <v>1010272.57</v>
      </c>
    </row>
    <row r="208" spans="1:5" s="1" customFormat="1" ht="25.5" x14ac:dyDescent="0.2">
      <c r="A208" s="19" t="s">
        <v>395</v>
      </c>
      <c r="B208" s="19" t="s">
        <v>396</v>
      </c>
      <c r="C208" s="20">
        <v>285324</v>
      </c>
      <c r="D208" s="20">
        <v>285324</v>
      </c>
      <c r="E208" s="20">
        <v>285251.65999999997</v>
      </c>
    </row>
    <row r="209" spans="1:5" s="1" customFormat="1" ht="25.5" x14ac:dyDescent="0.2">
      <c r="A209" s="19" t="s">
        <v>397</v>
      </c>
      <c r="B209" s="19" t="s">
        <v>398</v>
      </c>
      <c r="C209" s="20">
        <v>1010700</v>
      </c>
      <c r="D209" s="20">
        <v>976521.95</v>
      </c>
      <c r="E209" s="20">
        <v>779427.53</v>
      </c>
    </row>
    <row r="210" spans="1:5" s="1" customFormat="1" ht="18" customHeight="1" x14ac:dyDescent="0.2">
      <c r="A210" s="19" t="s">
        <v>399</v>
      </c>
      <c r="B210" s="19" t="s">
        <v>400</v>
      </c>
      <c r="C210" s="20">
        <v>376917</v>
      </c>
      <c r="D210" s="20">
        <v>180065.29</v>
      </c>
      <c r="E210" s="20">
        <v>180065.29</v>
      </c>
    </row>
    <row r="211" spans="1:5" s="1" customFormat="1" ht="25.5" x14ac:dyDescent="0.2">
      <c r="A211" s="15" t="s">
        <v>401</v>
      </c>
      <c r="B211" s="15" t="s">
        <v>402</v>
      </c>
      <c r="C211" s="16">
        <f>C212</f>
        <v>1232830</v>
      </c>
      <c r="D211" s="16">
        <f t="shared" ref="D211:E211" si="26">D212</f>
        <v>1109094.74</v>
      </c>
      <c r="E211" s="16">
        <f t="shared" si="26"/>
        <v>1081726.82</v>
      </c>
    </row>
    <row r="212" spans="1:5" s="1" customFormat="1" ht="25.5" x14ac:dyDescent="0.2">
      <c r="A212" s="17" t="s">
        <v>403</v>
      </c>
      <c r="B212" s="17" t="s">
        <v>404</v>
      </c>
      <c r="C212" s="18">
        <f>SUM(C213:C223)</f>
        <v>1232830</v>
      </c>
      <c r="D212" s="18">
        <f>SUM(D213:D223)</f>
        <v>1109094.74</v>
      </c>
      <c r="E212" s="18">
        <f>SUM(E213:E223)</f>
        <v>1081726.82</v>
      </c>
    </row>
    <row r="213" spans="1:5" s="1" customFormat="1" ht="18.75" customHeight="1" x14ac:dyDescent="0.2">
      <c r="A213" s="19" t="s">
        <v>405</v>
      </c>
      <c r="B213" s="19" t="s">
        <v>406</v>
      </c>
      <c r="C213" s="20">
        <v>157000</v>
      </c>
      <c r="D213" s="20">
        <v>157000</v>
      </c>
      <c r="E213" s="20">
        <v>156967.63</v>
      </c>
    </row>
    <row r="214" spans="1:5" s="1" customFormat="1" ht="25.5" x14ac:dyDescent="0.2">
      <c r="A214" s="19" t="s">
        <v>407</v>
      </c>
      <c r="B214" s="19" t="s">
        <v>408</v>
      </c>
      <c r="C214" s="20">
        <v>5300</v>
      </c>
      <c r="D214" s="20">
        <v>5300</v>
      </c>
      <c r="E214" s="20">
        <v>5284.95</v>
      </c>
    </row>
    <row r="215" spans="1:5" s="1" customFormat="1" ht="18" customHeight="1" x14ac:dyDescent="0.2">
      <c r="A215" s="19" t="s">
        <v>409</v>
      </c>
      <c r="B215" s="19" t="s">
        <v>410</v>
      </c>
      <c r="C215" s="20">
        <v>100</v>
      </c>
      <c r="D215" s="20">
        <v>100</v>
      </c>
      <c r="E215" s="20">
        <v>100</v>
      </c>
    </row>
    <row r="216" spans="1:5" s="1" customFormat="1" ht="25.5" x14ac:dyDescent="0.2">
      <c r="A216" s="19" t="s">
        <v>411</v>
      </c>
      <c r="B216" s="19" t="s">
        <v>412</v>
      </c>
      <c r="C216" s="20">
        <v>63960</v>
      </c>
      <c r="D216" s="20">
        <v>63960</v>
      </c>
      <c r="E216" s="20">
        <v>63490.64</v>
      </c>
    </row>
    <row r="217" spans="1:5" s="1" customFormat="1" ht="18" customHeight="1" x14ac:dyDescent="0.2">
      <c r="A217" s="19" t="s">
        <v>413</v>
      </c>
      <c r="B217" s="19" t="s">
        <v>414</v>
      </c>
      <c r="C217" s="20">
        <v>32100</v>
      </c>
      <c r="D217" s="20">
        <v>32100</v>
      </c>
      <c r="E217" s="20">
        <v>32095.55</v>
      </c>
    </row>
    <row r="218" spans="1:5" s="1" customFormat="1" ht="18" customHeight="1" x14ac:dyDescent="0.2">
      <c r="A218" s="19" t="s">
        <v>415</v>
      </c>
      <c r="B218" s="19" t="s">
        <v>416</v>
      </c>
      <c r="C218" s="20">
        <v>169600</v>
      </c>
      <c r="D218" s="20">
        <v>157652.48000000001</v>
      </c>
      <c r="E218" s="20">
        <v>157610.10999999999</v>
      </c>
    </row>
    <row r="219" spans="1:5" s="1" customFormat="1" ht="18" customHeight="1" x14ac:dyDescent="0.2">
      <c r="A219" s="19" t="s">
        <v>417</v>
      </c>
      <c r="B219" s="19" t="s">
        <v>418</v>
      </c>
      <c r="C219" s="20">
        <v>23000</v>
      </c>
      <c r="D219" s="20">
        <v>23000</v>
      </c>
      <c r="E219" s="20">
        <v>22999.75</v>
      </c>
    </row>
    <row r="220" spans="1:5" s="1" customFormat="1" ht="18" customHeight="1" x14ac:dyDescent="0.2">
      <c r="A220" s="19" t="s">
        <v>419</v>
      </c>
      <c r="B220" s="19" t="s">
        <v>420</v>
      </c>
      <c r="C220" s="20">
        <v>15200</v>
      </c>
      <c r="D220" s="20">
        <v>15200</v>
      </c>
      <c r="E220" s="20">
        <v>15198.53</v>
      </c>
    </row>
    <row r="221" spans="1:5" s="1" customFormat="1" ht="18" customHeight="1" x14ac:dyDescent="0.2">
      <c r="A221" s="19" t="s">
        <v>421</v>
      </c>
      <c r="B221" s="19" t="s">
        <v>422</v>
      </c>
      <c r="C221" s="20">
        <v>400000</v>
      </c>
      <c r="D221" s="20">
        <v>347912.26</v>
      </c>
      <c r="E221" s="20">
        <v>347912.26</v>
      </c>
    </row>
    <row r="222" spans="1:5" s="1" customFormat="1" ht="25.5" x14ac:dyDescent="0.2">
      <c r="A222" s="19" t="s">
        <v>423</v>
      </c>
      <c r="B222" s="19" t="s">
        <v>424</v>
      </c>
      <c r="C222" s="20">
        <v>201570</v>
      </c>
      <c r="D222" s="20">
        <v>201870</v>
      </c>
      <c r="E222" s="20">
        <v>200609.78</v>
      </c>
    </row>
    <row r="223" spans="1:5" s="1" customFormat="1" ht="29.25" customHeight="1" x14ac:dyDescent="0.2">
      <c r="A223" s="19" t="s">
        <v>425</v>
      </c>
      <c r="B223" s="19" t="s">
        <v>426</v>
      </c>
      <c r="C223" s="20">
        <v>165000</v>
      </c>
      <c r="D223" s="20">
        <v>105000</v>
      </c>
      <c r="E223" s="20">
        <v>79457.62</v>
      </c>
    </row>
    <row r="224" spans="1:5" s="1" customFormat="1" ht="25.5" x14ac:dyDescent="0.2">
      <c r="A224" s="15" t="s">
        <v>427</v>
      </c>
      <c r="B224" s="15" t="s">
        <v>428</v>
      </c>
      <c r="C224" s="16">
        <f>C225+C227+C229+C231+C235</f>
        <v>3358983</v>
      </c>
      <c r="D224" s="16">
        <f>D225+D227+D229+D231+D235</f>
        <v>3134982.95</v>
      </c>
      <c r="E224" s="16">
        <f>E225+E227+E229+E231+E235</f>
        <v>2948604.21</v>
      </c>
    </row>
    <row r="225" spans="1:5" s="1" customFormat="1" ht="25.5" x14ac:dyDescent="0.2">
      <c r="A225" s="17" t="s">
        <v>429</v>
      </c>
      <c r="B225" s="17" t="s">
        <v>430</v>
      </c>
      <c r="C225" s="18">
        <f t="shared" ref="C225:E225" si="27">SUM(C226:C226)</f>
        <v>15000</v>
      </c>
      <c r="D225" s="18">
        <f t="shared" si="27"/>
        <v>13850</v>
      </c>
      <c r="E225" s="18">
        <f t="shared" si="27"/>
        <v>9602.7199999999993</v>
      </c>
    </row>
    <row r="226" spans="1:5" s="1" customFormat="1" ht="18" customHeight="1" x14ac:dyDescent="0.2">
      <c r="A226" s="19" t="s">
        <v>431</v>
      </c>
      <c r="B226" s="19" t="s">
        <v>432</v>
      </c>
      <c r="C226" s="20">
        <v>15000</v>
      </c>
      <c r="D226" s="20">
        <v>13850</v>
      </c>
      <c r="E226" s="20">
        <v>9602.7199999999993</v>
      </c>
    </row>
    <row r="227" spans="1:5" s="1" customFormat="1" ht="12.75" customHeight="1" x14ac:dyDescent="0.2">
      <c r="A227" s="17" t="s">
        <v>433</v>
      </c>
      <c r="B227" s="17" t="s">
        <v>434</v>
      </c>
      <c r="C227" s="18">
        <f t="shared" ref="C227:E227" si="28">SUM(C228:C228)</f>
        <v>206854</v>
      </c>
      <c r="D227" s="18">
        <f t="shared" si="28"/>
        <v>205731</v>
      </c>
      <c r="E227" s="18">
        <f t="shared" si="28"/>
        <v>204662.73</v>
      </c>
    </row>
    <row r="228" spans="1:5" s="1" customFormat="1" ht="25.5" x14ac:dyDescent="0.2">
      <c r="A228" s="19" t="s">
        <v>435</v>
      </c>
      <c r="B228" s="19" t="s">
        <v>436</v>
      </c>
      <c r="C228" s="20">
        <v>206854</v>
      </c>
      <c r="D228" s="20">
        <v>205731</v>
      </c>
      <c r="E228" s="20">
        <v>204662.73</v>
      </c>
    </row>
    <row r="229" spans="1:5" s="1" customFormat="1" ht="12.75" customHeight="1" x14ac:dyDescent="0.2">
      <c r="A229" s="17" t="s">
        <v>437</v>
      </c>
      <c r="B229" s="17" t="s">
        <v>438</v>
      </c>
      <c r="C229" s="18">
        <f t="shared" ref="C229:E229" si="29">SUM(C230:C230)</f>
        <v>400000</v>
      </c>
      <c r="D229" s="18">
        <f t="shared" si="29"/>
        <v>475160</v>
      </c>
      <c r="E229" s="18">
        <f t="shared" si="29"/>
        <v>470854.25</v>
      </c>
    </row>
    <row r="230" spans="1:5" s="1" customFormat="1" ht="18" customHeight="1" x14ac:dyDescent="0.2">
      <c r="A230" s="19" t="s">
        <v>439</v>
      </c>
      <c r="B230" s="19" t="s">
        <v>440</v>
      </c>
      <c r="C230" s="20">
        <v>400000</v>
      </c>
      <c r="D230" s="20">
        <v>475160</v>
      </c>
      <c r="E230" s="20">
        <v>470854.25</v>
      </c>
    </row>
    <row r="231" spans="1:5" s="1" customFormat="1" ht="13.5" customHeight="1" x14ac:dyDescent="0.2">
      <c r="A231" s="17" t="s">
        <v>441</v>
      </c>
      <c r="B231" s="17" t="s">
        <v>442</v>
      </c>
      <c r="C231" s="18">
        <f>SUM(C232:C234)</f>
        <v>565185</v>
      </c>
      <c r="D231" s="18">
        <f>SUM(D232:D234)</f>
        <v>547265</v>
      </c>
      <c r="E231" s="18">
        <f>SUM(E232:E234)</f>
        <v>448450.52999999997</v>
      </c>
    </row>
    <row r="232" spans="1:5" s="1" customFormat="1" ht="25.5" x14ac:dyDescent="0.2">
      <c r="A232" s="19" t="s">
        <v>443</v>
      </c>
      <c r="B232" s="19" t="s">
        <v>444</v>
      </c>
      <c r="C232" s="20">
        <v>7530</v>
      </c>
      <c r="D232" s="20">
        <v>7530</v>
      </c>
      <c r="E232" s="20">
        <v>5712.41</v>
      </c>
    </row>
    <row r="233" spans="1:5" s="1" customFormat="1" ht="18" customHeight="1" x14ac:dyDescent="0.2">
      <c r="A233" s="19" t="s">
        <v>445</v>
      </c>
      <c r="B233" s="19" t="s">
        <v>446</v>
      </c>
      <c r="C233" s="20">
        <v>472655</v>
      </c>
      <c r="D233" s="20">
        <v>472655</v>
      </c>
      <c r="E233" s="20">
        <v>376101.63</v>
      </c>
    </row>
    <row r="234" spans="1:5" s="1" customFormat="1" ht="28.5" customHeight="1" x14ac:dyDescent="0.2">
      <c r="A234" s="19" t="s">
        <v>447</v>
      </c>
      <c r="B234" s="19" t="s">
        <v>448</v>
      </c>
      <c r="C234" s="20">
        <v>85000</v>
      </c>
      <c r="D234" s="20">
        <v>67080</v>
      </c>
      <c r="E234" s="20">
        <v>66636.490000000005</v>
      </c>
    </row>
    <row r="235" spans="1:5" s="1" customFormat="1" ht="12.75" customHeight="1" x14ac:dyDescent="0.2">
      <c r="A235" s="17" t="s">
        <v>449</v>
      </c>
      <c r="B235" s="17" t="s">
        <v>450</v>
      </c>
      <c r="C235" s="18">
        <f>SUM(C236:C244)</f>
        <v>2171944</v>
      </c>
      <c r="D235" s="18">
        <f>SUM(D236:D244)</f>
        <v>1892976.95</v>
      </c>
      <c r="E235" s="18">
        <f>SUM(E236:E244)</f>
        <v>1815033.98</v>
      </c>
    </row>
    <row r="236" spans="1:5" s="1" customFormat="1" ht="25.5" x14ac:dyDescent="0.2">
      <c r="A236" s="19" t="s">
        <v>451</v>
      </c>
      <c r="B236" s="19" t="s">
        <v>452</v>
      </c>
      <c r="C236" s="20">
        <v>1397901</v>
      </c>
      <c r="D236" s="20">
        <v>1371938</v>
      </c>
      <c r="E236" s="20">
        <v>1324410.92</v>
      </c>
    </row>
    <row r="237" spans="1:5" s="1" customFormat="1" ht="18" customHeight="1" x14ac:dyDescent="0.2">
      <c r="A237" s="19" t="s">
        <v>453</v>
      </c>
      <c r="B237" s="19" t="s">
        <v>454</v>
      </c>
      <c r="C237" s="20">
        <v>166400</v>
      </c>
      <c r="D237" s="20">
        <v>167076.4</v>
      </c>
      <c r="E237" s="20">
        <v>166321.47</v>
      </c>
    </row>
    <row r="238" spans="1:5" s="1" customFormat="1" ht="18" customHeight="1" x14ac:dyDescent="0.2">
      <c r="A238" s="19" t="s">
        <v>455</v>
      </c>
      <c r="B238" s="19" t="s">
        <v>456</v>
      </c>
      <c r="C238" s="20">
        <v>26000</v>
      </c>
      <c r="D238" s="20">
        <v>26200</v>
      </c>
      <c r="E238" s="20">
        <v>26044.82</v>
      </c>
    </row>
    <row r="239" spans="1:5" s="1" customFormat="1" ht="18" customHeight="1" x14ac:dyDescent="0.2">
      <c r="A239" s="19" t="s">
        <v>457</v>
      </c>
      <c r="B239" s="19" t="s">
        <v>458</v>
      </c>
      <c r="C239" s="20">
        <v>80000</v>
      </c>
      <c r="D239" s="20">
        <v>87009.22</v>
      </c>
      <c r="E239" s="20">
        <v>87009.22</v>
      </c>
    </row>
    <row r="240" spans="1:5" s="1" customFormat="1" ht="27" customHeight="1" x14ac:dyDescent="0.2">
      <c r="A240" s="19" t="s">
        <v>459</v>
      </c>
      <c r="B240" s="19" t="s">
        <v>460</v>
      </c>
      <c r="C240" s="20">
        <v>37000</v>
      </c>
      <c r="D240" s="20">
        <v>25000</v>
      </c>
      <c r="E240" s="20">
        <v>5615.72</v>
      </c>
    </row>
    <row r="241" spans="1:5" s="1" customFormat="1" ht="25.5" x14ac:dyDescent="0.2">
      <c r="A241" s="19" t="s">
        <v>461</v>
      </c>
      <c r="B241" s="19" t="s">
        <v>462</v>
      </c>
      <c r="C241" s="20">
        <v>13500</v>
      </c>
      <c r="D241" s="20">
        <v>37754.81</v>
      </c>
      <c r="E241" s="20">
        <v>37754.81</v>
      </c>
    </row>
    <row r="242" spans="1:5" s="1" customFormat="1" ht="25.5" x14ac:dyDescent="0.2">
      <c r="A242" s="19" t="s">
        <v>463</v>
      </c>
      <c r="B242" s="19" t="s">
        <v>464</v>
      </c>
      <c r="C242" s="20">
        <v>100000</v>
      </c>
      <c r="D242" s="20">
        <v>50000</v>
      </c>
      <c r="E242" s="20">
        <v>39878.5</v>
      </c>
    </row>
    <row r="243" spans="1:5" s="1" customFormat="1" ht="17.25" customHeight="1" x14ac:dyDescent="0.2">
      <c r="A243" s="19" t="s">
        <v>465</v>
      </c>
      <c r="B243" s="19" t="s">
        <v>466</v>
      </c>
      <c r="C243" s="23">
        <v>239500</v>
      </c>
      <c r="D243" s="23">
        <v>0</v>
      </c>
      <c r="E243" s="23">
        <v>0</v>
      </c>
    </row>
    <row r="244" spans="1:5" s="1" customFormat="1" ht="29.25" customHeight="1" x14ac:dyDescent="0.2">
      <c r="A244" s="19" t="s">
        <v>467</v>
      </c>
      <c r="B244" s="19" t="s">
        <v>468</v>
      </c>
      <c r="C244" s="20">
        <v>111643</v>
      </c>
      <c r="D244" s="20">
        <v>127998.52</v>
      </c>
      <c r="E244" s="20">
        <v>127998.52</v>
      </c>
    </row>
    <row r="245" spans="1:5" s="1" customFormat="1" ht="25.5" x14ac:dyDescent="0.2">
      <c r="A245" s="13" t="s">
        <v>469</v>
      </c>
      <c r="B245" s="13" t="s">
        <v>470</v>
      </c>
      <c r="C245" s="14">
        <f>C246+C271+C277</f>
        <v>146831188.94999999</v>
      </c>
      <c r="D245" s="14">
        <f>D246+D271+D277</f>
        <v>148201958.85999998</v>
      </c>
      <c r="E245" s="14">
        <f>E246+E271+E277</f>
        <v>144076987.05999997</v>
      </c>
    </row>
    <row r="246" spans="1:5" s="1" customFormat="1" ht="12.75" x14ac:dyDescent="0.2">
      <c r="A246" s="15" t="s">
        <v>471</v>
      </c>
      <c r="B246" s="15" t="s">
        <v>472</v>
      </c>
      <c r="C246" s="16">
        <f>C247+C252+C262+C267</f>
        <v>114747545.95</v>
      </c>
      <c r="D246" s="16">
        <f t="shared" ref="D246:E246" si="30">D247+D252+D262+D267</f>
        <v>111565755.13999999</v>
      </c>
      <c r="E246" s="16">
        <f t="shared" si="30"/>
        <v>108487701.10999997</v>
      </c>
    </row>
    <row r="247" spans="1:5" s="1" customFormat="1" ht="12.75" x14ac:dyDescent="0.2">
      <c r="A247" s="17" t="s">
        <v>473</v>
      </c>
      <c r="B247" s="17" t="s">
        <v>474</v>
      </c>
      <c r="C247" s="18">
        <f>C248+C249+C250+C251</f>
        <v>17915000</v>
      </c>
      <c r="D247" s="18">
        <f>D248+D249+D250+D251</f>
        <v>15997022.810000001</v>
      </c>
      <c r="E247" s="18">
        <f>E248+E249+E250+E251</f>
        <v>15993775.959999999</v>
      </c>
    </row>
    <row r="248" spans="1:5" s="1" customFormat="1" ht="25.5" x14ac:dyDescent="0.2">
      <c r="A248" s="19" t="s">
        <v>475</v>
      </c>
      <c r="B248" s="19" t="s">
        <v>476</v>
      </c>
      <c r="C248" s="20">
        <v>15000</v>
      </c>
      <c r="D248" s="20">
        <v>19868.71</v>
      </c>
      <c r="E248" s="20">
        <v>17900.7</v>
      </c>
    </row>
    <row r="249" spans="1:5" s="1" customFormat="1" ht="18" customHeight="1" x14ac:dyDescent="0.2">
      <c r="A249" s="19" t="s">
        <v>477</v>
      </c>
      <c r="B249" s="19" t="s">
        <v>478</v>
      </c>
      <c r="C249" s="20">
        <v>11100000</v>
      </c>
      <c r="D249" s="20">
        <v>13022868.68</v>
      </c>
      <c r="E249" s="20">
        <v>13021589.84</v>
      </c>
    </row>
    <row r="250" spans="1:5" s="1" customFormat="1" ht="18" customHeight="1" x14ac:dyDescent="0.2">
      <c r="A250" s="19" t="s">
        <v>479</v>
      </c>
      <c r="B250" s="19" t="s">
        <v>480</v>
      </c>
      <c r="C250" s="20">
        <v>6000000</v>
      </c>
      <c r="D250" s="20">
        <v>1697200.47</v>
      </c>
      <c r="E250" s="20">
        <v>1697200.47</v>
      </c>
    </row>
    <row r="251" spans="1:5" s="1" customFormat="1" ht="18" customHeight="1" x14ac:dyDescent="0.2">
      <c r="A251" s="19" t="s">
        <v>481</v>
      </c>
      <c r="B251" s="19" t="s">
        <v>482</v>
      </c>
      <c r="C251" s="20">
        <v>800000</v>
      </c>
      <c r="D251" s="20">
        <v>1257084.95</v>
      </c>
      <c r="E251" s="20">
        <v>1257084.95</v>
      </c>
    </row>
    <row r="252" spans="1:5" s="1" customFormat="1" ht="12.75" x14ac:dyDescent="0.2">
      <c r="A252" s="17" t="s">
        <v>483</v>
      </c>
      <c r="B252" s="17" t="s">
        <v>484</v>
      </c>
      <c r="C252" s="18">
        <f>C253+C254+C255+C256+C257+C258+C259+C260+C261</f>
        <v>82593150.950000003</v>
      </c>
      <c r="D252" s="18">
        <f>D253+D254+D255+D256+D257+D258+D259+D260+D261</f>
        <v>84150522.639999986</v>
      </c>
      <c r="E252" s="18">
        <f>E253+E254+E255+E256+E257+E258+E259+E260+E261</f>
        <v>83957759.829999983</v>
      </c>
    </row>
    <row r="253" spans="1:5" s="1" customFormat="1" ht="18" customHeight="1" x14ac:dyDescent="0.2">
      <c r="A253" s="19" t="s">
        <v>485</v>
      </c>
      <c r="B253" s="19" t="s">
        <v>486</v>
      </c>
      <c r="C253" s="20">
        <v>8861062</v>
      </c>
      <c r="D253" s="20">
        <v>7198196.6699999999</v>
      </c>
      <c r="E253" s="20">
        <v>7198196.6699999999</v>
      </c>
    </row>
    <row r="254" spans="1:5" s="1" customFormat="1" ht="18" customHeight="1" x14ac:dyDescent="0.2">
      <c r="A254" s="19" t="s">
        <v>487</v>
      </c>
      <c r="B254" s="19" t="s">
        <v>488</v>
      </c>
      <c r="C254" s="23">
        <v>0</v>
      </c>
      <c r="D254" s="23">
        <v>130146.12</v>
      </c>
      <c r="E254" s="23">
        <v>0</v>
      </c>
    </row>
    <row r="255" spans="1:5" s="1" customFormat="1" ht="25.5" x14ac:dyDescent="0.2">
      <c r="A255" s="19" t="s">
        <v>489</v>
      </c>
      <c r="B255" s="19" t="s">
        <v>490</v>
      </c>
      <c r="C255" s="20">
        <v>22293800</v>
      </c>
      <c r="D255" s="20">
        <v>17135169.32</v>
      </c>
      <c r="E255" s="20">
        <v>17087211</v>
      </c>
    </row>
    <row r="256" spans="1:5" s="1" customFormat="1" ht="18" customHeight="1" x14ac:dyDescent="0.2">
      <c r="A256" s="19" t="s">
        <v>491</v>
      </c>
      <c r="B256" s="19" t="s">
        <v>492</v>
      </c>
      <c r="C256" s="20">
        <v>37195514.950000003</v>
      </c>
      <c r="D256" s="20">
        <v>43866723.799999997</v>
      </c>
      <c r="E256" s="20">
        <v>43866723.799999997</v>
      </c>
    </row>
    <row r="257" spans="1:5" s="1" customFormat="1" ht="30" customHeight="1" x14ac:dyDescent="0.2">
      <c r="A257" s="19" t="s">
        <v>493</v>
      </c>
      <c r="B257" s="19" t="s">
        <v>494</v>
      </c>
      <c r="C257" s="20">
        <v>6473632</v>
      </c>
      <c r="D257" s="20">
        <v>6990361.21</v>
      </c>
      <c r="E257" s="20">
        <v>6990361.21</v>
      </c>
    </row>
    <row r="258" spans="1:5" s="1" customFormat="1" ht="18" customHeight="1" x14ac:dyDescent="0.2">
      <c r="A258" s="19" t="s">
        <v>495</v>
      </c>
      <c r="B258" s="19" t="s">
        <v>496</v>
      </c>
      <c r="C258" s="20">
        <v>7325726</v>
      </c>
      <c r="D258" s="20">
        <v>8800403.5199999996</v>
      </c>
      <c r="E258" s="20">
        <v>8800403.5199999996</v>
      </c>
    </row>
    <row r="259" spans="1:5" s="1" customFormat="1" ht="18" customHeight="1" x14ac:dyDescent="0.2">
      <c r="A259" s="19" t="s">
        <v>497</v>
      </c>
      <c r="B259" s="19" t="s">
        <v>498</v>
      </c>
      <c r="C259" s="20">
        <v>166281</v>
      </c>
      <c r="D259" s="20">
        <v>11126</v>
      </c>
      <c r="E259" s="20">
        <v>4617.24</v>
      </c>
    </row>
    <row r="260" spans="1:5" s="1" customFormat="1" ht="18" customHeight="1" x14ac:dyDescent="0.2">
      <c r="A260" s="19" t="s">
        <v>499</v>
      </c>
      <c r="B260" s="19" t="s">
        <v>500</v>
      </c>
      <c r="C260" s="20">
        <v>166032</v>
      </c>
      <c r="D260" s="20">
        <v>11064</v>
      </c>
      <c r="E260" s="20">
        <v>6388.66</v>
      </c>
    </row>
    <row r="261" spans="1:5" s="1" customFormat="1" ht="18" customHeight="1" x14ac:dyDescent="0.2">
      <c r="A261" s="19" t="s">
        <v>501</v>
      </c>
      <c r="B261" s="19" t="s">
        <v>502</v>
      </c>
      <c r="C261" s="20">
        <v>111103</v>
      </c>
      <c r="D261" s="20">
        <v>7332</v>
      </c>
      <c r="E261" s="20">
        <v>3857.73</v>
      </c>
    </row>
    <row r="262" spans="1:5" s="1" customFormat="1" ht="12.75" x14ac:dyDescent="0.2">
      <c r="A262" s="17" t="s">
        <v>503</v>
      </c>
      <c r="B262" s="17" t="s">
        <v>504</v>
      </c>
      <c r="C262" s="18">
        <f>C263+C264+C265+C266</f>
        <v>2111000</v>
      </c>
      <c r="D262" s="18">
        <f>D263+D264+D265+D266</f>
        <v>1614165.37</v>
      </c>
      <c r="E262" s="18">
        <f>E263+E264+E265+E266</f>
        <v>1023161.3599999999</v>
      </c>
    </row>
    <row r="263" spans="1:5" s="1" customFormat="1" ht="29.25" customHeight="1" x14ac:dyDescent="0.2">
      <c r="A263" s="19" t="s">
        <v>505</v>
      </c>
      <c r="B263" s="19" t="s">
        <v>506</v>
      </c>
      <c r="C263" s="20">
        <v>760000</v>
      </c>
      <c r="D263" s="20">
        <v>465543.63</v>
      </c>
      <c r="E263" s="20">
        <v>398161.67</v>
      </c>
    </row>
    <row r="264" spans="1:5" s="1" customFormat="1" ht="18" customHeight="1" x14ac:dyDescent="0.2">
      <c r="A264" s="19" t="s">
        <v>507</v>
      </c>
      <c r="B264" s="19" t="s">
        <v>508</v>
      </c>
      <c r="C264" s="20">
        <v>531000</v>
      </c>
      <c r="D264" s="20">
        <v>376296.45</v>
      </c>
      <c r="E264" s="20">
        <v>-113173.55</v>
      </c>
    </row>
    <row r="265" spans="1:5" s="1" customFormat="1" ht="18" customHeight="1" x14ac:dyDescent="0.2">
      <c r="A265" s="19" t="s">
        <v>509</v>
      </c>
      <c r="B265" s="19" t="s">
        <v>510</v>
      </c>
      <c r="C265" s="20">
        <v>20000</v>
      </c>
      <c r="D265" s="20">
        <v>22325.29</v>
      </c>
      <c r="E265" s="20">
        <v>22325.29</v>
      </c>
    </row>
    <row r="266" spans="1:5" s="1" customFormat="1" ht="18" customHeight="1" x14ac:dyDescent="0.2">
      <c r="A266" s="19" t="s">
        <v>511</v>
      </c>
      <c r="B266" s="19" t="s">
        <v>512</v>
      </c>
      <c r="C266" s="20">
        <v>800000</v>
      </c>
      <c r="D266" s="20">
        <v>750000</v>
      </c>
      <c r="E266" s="20">
        <v>715847.95</v>
      </c>
    </row>
    <row r="267" spans="1:5" s="1" customFormat="1" ht="25.5" x14ac:dyDescent="0.2">
      <c r="A267" s="17" t="s">
        <v>513</v>
      </c>
      <c r="B267" s="17" t="s">
        <v>514</v>
      </c>
      <c r="C267" s="18">
        <f>C268+C269+C270</f>
        <v>12128395</v>
      </c>
      <c r="D267" s="18">
        <f t="shared" ref="D267:E267" si="31">D268+D269+D270</f>
        <v>9804044.3200000003</v>
      </c>
      <c r="E267" s="18">
        <f t="shared" si="31"/>
        <v>7513003.96</v>
      </c>
    </row>
    <row r="268" spans="1:5" s="1" customFormat="1" ht="18" customHeight="1" x14ac:dyDescent="0.2">
      <c r="A268" s="19" t="s">
        <v>515</v>
      </c>
      <c r="B268" s="19" t="s">
        <v>516</v>
      </c>
      <c r="C268" s="20">
        <v>2429995</v>
      </c>
      <c r="D268" s="20">
        <v>1849163.27</v>
      </c>
      <c r="E268" s="20">
        <v>1849163.27</v>
      </c>
    </row>
    <row r="269" spans="1:5" s="1" customFormat="1" ht="25.5" x14ac:dyDescent="0.2">
      <c r="A269" s="19" t="s">
        <v>517</v>
      </c>
      <c r="B269" s="19" t="s">
        <v>518</v>
      </c>
      <c r="C269" s="20">
        <v>6514255</v>
      </c>
      <c r="D269" s="20">
        <v>7700174.9300000006</v>
      </c>
      <c r="E269" s="20">
        <v>5409134.5699999994</v>
      </c>
    </row>
    <row r="270" spans="1:5" s="1" customFormat="1" ht="26.25" customHeight="1" x14ac:dyDescent="0.2">
      <c r="A270" s="19" t="s">
        <v>519</v>
      </c>
      <c r="B270" s="19" t="s">
        <v>520</v>
      </c>
      <c r="C270" s="20">
        <v>3184145</v>
      </c>
      <c r="D270" s="20">
        <v>254706.12</v>
      </c>
      <c r="E270" s="20">
        <v>254706.12</v>
      </c>
    </row>
    <row r="271" spans="1:5" s="1" customFormat="1" ht="12.75" customHeight="1" x14ac:dyDescent="0.2">
      <c r="A271" s="15" t="s">
        <v>521</v>
      </c>
      <c r="B271" s="15" t="s">
        <v>522</v>
      </c>
      <c r="C271" s="16">
        <f>C272</f>
        <v>30646260</v>
      </c>
      <c r="D271" s="16">
        <f t="shared" ref="D271:E271" si="32">D272</f>
        <v>34701986.090000004</v>
      </c>
      <c r="E271" s="16">
        <f t="shared" si="32"/>
        <v>33832194.829999998</v>
      </c>
    </row>
    <row r="272" spans="1:5" s="1" customFormat="1" ht="12.75" customHeight="1" x14ac:dyDescent="0.2">
      <c r="A272" s="17" t="s">
        <v>523</v>
      </c>
      <c r="B272" s="17" t="s">
        <v>524</v>
      </c>
      <c r="C272" s="18">
        <f>C273+C274+C275+C276</f>
        <v>30646260</v>
      </c>
      <c r="D272" s="18">
        <f t="shared" ref="D272:E272" si="33">D273+D274+D275+D276</f>
        <v>34701986.090000004</v>
      </c>
      <c r="E272" s="18">
        <f t="shared" si="33"/>
        <v>33832194.829999998</v>
      </c>
    </row>
    <row r="273" spans="1:5" s="1" customFormat="1" ht="25.5" x14ac:dyDescent="0.2">
      <c r="A273" s="19" t="s">
        <v>525</v>
      </c>
      <c r="B273" s="19" t="s">
        <v>526</v>
      </c>
      <c r="C273" s="23">
        <v>0</v>
      </c>
      <c r="D273" s="23">
        <v>273540.34000000003</v>
      </c>
      <c r="E273" s="23">
        <v>0</v>
      </c>
    </row>
    <row r="274" spans="1:5" s="1" customFormat="1" ht="25.5" x14ac:dyDescent="0.2">
      <c r="A274" s="19" t="s">
        <v>527</v>
      </c>
      <c r="B274" s="19" t="s">
        <v>528</v>
      </c>
      <c r="C274" s="20">
        <v>14000000</v>
      </c>
      <c r="D274" s="20">
        <v>14510436.109999999</v>
      </c>
      <c r="E274" s="20">
        <v>14510436.109999999</v>
      </c>
    </row>
    <row r="275" spans="1:5" s="1" customFormat="1" ht="25.5" x14ac:dyDescent="0.2">
      <c r="A275" s="19" t="s">
        <v>529</v>
      </c>
      <c r="B275" s="19" t="s">
        <v>530</v>
      </c>
      <c r="C275" s="20">
        <v>16596260</v>
      </c>
      <c r="D275" s="20">
        <v>19868009.640000001</v>
      </c>
      <c r="E275" s="20">
        <v>19289263.350000001</v>
      </c>
    </row>
    <row r="276" spans="1:5" s="1" customFormat="1" ht="18" customHeight="1" x14ac:dyDescent="0.2">
      <c r="A276" s="19" t="s">
        <v>531</v>
      </c>
      <c r="B276" s="19" t="s">
        <v>532</v>
      </c>
      <c r="C276" s="20">
        <v>50000</v>
      </c>
      <c r="D276" s="20">
        <v>50000</v>
      </c>
      <c r="E276" s="20">
        <v>32495.37</v>
      </c>
    </row>
    <row r="277" spans="1:5" s="1" customFormat="1" ht="12.75" x14ac:dyDescent="0.2">
      <c r="A277" s="15" t="s">
        <v>533</v>
      </c>
      <c r="B277" s="15" t="s">
        <v>534</v>
      </c>
      <c r="C277" s="16">
        <f>C278+C280</f>
        <v>1437383</v>
      </c>
      <c r="D277" s="16">
        <f t="shared" ref="D277:E277" si="34">D278+D280</f>
        <v>1934217.6300000001</v>
      </c>
      <c r="E277" s="16">
        <f t="shared" si="34"/>
        <v>1757091.1199999999</v>
      </c>
    </row>
    <row r="278" spans="1:5" s="1" customFormat="1" ht="12.75" x14ac:dyDescent="0.2">
      <c r="A278" s="17" t="s">
        <v>535</v>
      </c>
      <c r="B278" s="17" t="s">
        <v>536</v>
      </c>
      <c r="C278" s="18">
        <f t="shared" ref="C278:E278" si="35">SUM(C279:C279)</f>
        <v>198420</v>
      </c>
      <c r="D278" s="18">
        <f t="shared" si="35"/>
        <v>145551.07999999999</v>
      </c>
      <c r="E278" s="18">
        <f t="shared" si="35"/>
        <v>77722</v>
      </c>
    </row>
    <row r="279" spans="1:5" s="1" customFormat="1" ht="12.75" x14ac:dyDescent="0.2">
      <c r="A279" s="19" t="s">
        <v>537</v>
      </c>
      <c r="B279" s="19" t="s">
        <v>538</v>
      </c>
      <c r="C279" s="20">
        <v>198420</v>
      </c>
      <c r="D279" s="20">
        <v>145551.07999999999</v>
      </c>
      <c r="E279" s="20">
        <v>77722</v>
      </c>
    </row>
    <row r="280" spans="1:5" s="1" customFormat="1" ht="12.75" x14ac:dyDescent="0.2">
      <c r="A280" s="17" t="s">
        <v>539</v>
      </c>
      <c r="B280" s="17" t="s">
        <v>540</v>
      </c>
      <c r="C280" s="18">
        <f>C281+C282+C283+C284+C285</f>
        <v>1238963</v>
      </c>
      <c r="D280" s="18">
        <f>D281+D282+D283+D284+D285</f>
        <v>1788666.55</v>
      </c>
      <c r="E280" s="18">
        <f>E281+E282+E283+E284+E285</f>
        <v>1679369.1199999999</v>
      </c>
    </row>
    <row r="281" spans="1:5" s="1" customFormat="1" ht="25.5" x14ac:dyDescent="0.2">
      <c r="A281" s="19" t="s">
        <v>541</v>
      </c>
      <c r="B281" s="19" t="s">
        <v>542</v>
      </c>
      <c r="C281" s="20">
        <v>111517</v>
      </c>
      <c r="D281" s="20">
        <v>111517</v>
      </c>
      <c r="E281" s="20">
        <v>106182.08</v>
      </c>
    </row>
    <row r="282" spans="1:5" s="1" customFormat="1" ht="38.25" x14ac:dyDescent="0.2">
      <c r="A282" s="19" t="s">
        <v>543</v>
      </c>
      <c r="B282" s="19" t="s">
        <v>544</v>
      </c>
      <c r="C282" s="20">
        <v>520000</v>
      </c>
      <c r="D282" s="20">
        <v>891703.55</v>
      </c>
      <c r="E282" s="20">
        <v>836434.87</v>
      </c>
    </row>
    <row r="283" spans="1:5" s="1" customFormat="1" ht="18" customHeight="1" x14ac:dyDescent="0.2">
      <c r="A283" s="19" t="s">
        <v>545</v>
      </c>
      <c r="B283" s="19" t="s">
        <v>546</v>
      </c>
      <c r="C283" s="20">
        <v>450000</v>
      </c>
      <c r="D283" s="20">
        <v>628000</v>
      </c>
      <c r="E283" s="20">
        <v>623759.98</v>
      </c>
    </row>
    <row r="284" spans="1:5" s="1" customFormat="1" ht="30.75" customHeight="1" x14ac:dyDescent="0.2">
      <c r="A284" s="19" t="s">
        <v>547</v>
      </c>
      <c r="B284" s="19" t="s">
        <v>548</v>
      </c>
      <c r="C284" s="20">
        <v>136446</v>
      </c>
      <c r="D284" s="20">
        <v>136446</v>
      </c>
      <c r="E284" s="20">
        <v>112992.19</v>
      </c>
    </row>
    <row r="285" spans="1:5" s="1" customFormat="1" ht="41.25" customHeight="1" x14ac:dyDescent="0.2">
      <c r="A285" s="19" t="s">
        <v>549</v>
      </c>
      <c r="B285" s="19" t="s">
        <v>550</v>
      </c>
      <c r="C285" s="20">
        <v>21000</v>
      </c>
      <c r="D285" s="20">
        <v>21000</v>
      </c>
      <c r="E285" s="20">
        <v>0</v>
      </c>
    </row>
    <row r="286" spans="1:5" s="1" customFormat="1" ht="25.5" x14ac:dyDescent="0.2">
      <c r="A286" s="13" t="s">
        <v>551</v>
      </c>
      <c r="B286" s="13" t="s">
        <v>552</v>
      </c>
      <c r="C286" s="14">
        <f>C287+C307+C318</f>
        <v>26619876.289999999</v>
      </c>
      <c r="D286" s="14">
        <f>D287+D307+D318</f>
        <v>33633988.079999998</v>
      </c>
      <c r="E286" s="14">
        <f>E287+E307+E318</f>
        <v>31176196.789999995</v>
      </c>
    </row>
    <row r="287" spans="1:5" s="1" customFormat="1" ht="25.5" x14ac:dyDescent="0.2">
      <c r="A287" s="15" t="s">
        <v>553</v>
      </c>
      <c r="B287" s="15" t="s">
        <v>554</v>
      </c>
      <c r="C287" s="16">
        <f>C288+C295+C298+C301</f>
        <v>17636747</v>
      </c>
      <c r="D287" s="16">
        <f t="shared" ref="D287:E287" si="36">D288+D295+D298+D301</f>
        <v>22793945.119999997</v>
      </c>
      <c r="E287" s="16">
        <f t="shared" si="36"/>
        <v>21902978.269999996</v>
      </c>
    </row>
    <row r="288" spans="1:5" s="1" customFormat="1" ht="38.25" x14ac:dyDescent="0.2">
      <c r="A288" s="17" t="s">
        <v>555</v>
      </c>
      <c r="B288" s="17" t="s">
        <v>556</v>
      </c>
      <c r="C288" s="18">
        <f>C289+C290+C291+C292+C293+C294</f>
        <v>4671525</v>
      </c>
      <c r="D288" s="18">
        <f>D289+D290+D291+D292+D293+D294</f>
        <v>8006378.7299999986</v>
      </c>
      <c r="E288" s="18">
        <f>E289+E290+E291+E292+E293+E294</f>
        <v>8006127.3899999987</v>
      </c>
    </row>
    <row r="289" spans="1:5" s="1" customFormat="1" ht="25.5" x14ac:dyDescent="0.2">
      <c r="A289" s="19" t="s">
        <v>557</v>
      </c>
      <c r="B289" s="19" t="s">
        <v>558</v>
      </c>
      <c r="C289" s="20">
        <v>2700000</v>
      </c>
      <c r="D289" s="20">
        <v>5646860.7199999997</v>
      </c>
      <c r="E289" s="20">
        <v>5646609.3799999999</v>
      </c>
    </row>
    <row r="290" spans="1:5" s="1" customFormat="1" ht="18" customHeight="1" x14ac:dyDescent="0.2">
      <c r="A290" s="19" t="s">
        <v>559</v>
      </c>
      <c r="B290" s="19" t="s">
        <v>560</v>
      </c>
      <c r="C290" s="20">
        <v>407039</v>
      </c>
      <c r="D290" s="20">
        <v>450992.64000000001</v>
      </c>
      <c r="E290" s="20">
        <v>450992.64000000001</v>
      </c>
    </row>
    <row r="291" spans="1:5" s="1" customFormat="1" ht="18" customHeight="1" x14ac:dyDescent="0.2">
      <c r="A291" s="19" t="s">
        <v>561</v>
      </c>
      <c r="B291" s="19" t="s">
        <v>562</v>
      </c>
      <c r="C291" s="20">
        <v>59486</v>
      </c>
      <c r="D291" s="20">
        <v>0</v>
      </c>
      <c r="E291" s="20">
        <v>0</v>
      </c>
    </row>
    <row r="292" spans="1:5" s="1" customFormat="1" ht="18" customHeight="1" x14ac:dyDescent="0.2">
      <c r="A292" s="19" t="s">
        <v>563</v>
      </c>
      <c r="B292" s="19" t="s">
        <v>564</v>
      </c>
      <c r="C292" s="20">
        <v>35000</v>
      </c>
      <c r="D292" s="20">
        <v>52556.35</v>
      </c>
      <c r="E292" s="20">
        <v>52556.35</v>
      </c>
    </row>
    <row r="293" spans="1:5" s="1" customFormat="1" ht="25.5" x14ac:dyDescent="0.2">
      <c r="A293" s="19" t="s">
        <v>565</v>
      </c>
      <c r="B293" s="19" t="s">
        <v>566</v>
      </c>
      <c r="C293" s="20">
        <v>1400000</v>
      </c>
      <c r="D293" s="20">
        <v>1814022.94</v>
      </c>
      <c r="E293" s="20">
        <v>1814022.94</v>
      </c>
    </row>
    <row r="294" spans="1:5" s="1" customFormat="1" ht="18" customHeight="1" x14ac:dyDescent="0.2">
      <c r="A294" s="19" t="s">
        <v>567</v>
      </c>
      <c r="B294" s="19" t="s">
        <v>568</v>
      </c>
      <c r="C294" s="20">
        <v>70000</v>
      </c>
      <c r="D294" s="20">
        <v>41946.080000000002</v>
      </c>
      <c r="E294" s="20">
        <v>41946.080000000002</v>
      </c>
    </row>
    <row r="295" spans="1:5" s="1" customFormat="1" ht="25.5" x14ac:dyDescent="0.2">
      <c r="A295" s="17" t="s">
        <v>569</v>
      </c>
      <c r="B295" s="17" t="s">
        <v>570</v>
      </c>
      <c r="C295" s="18">
        <f>C296+C297</f>
        <v>54650</v>
      </c>
      <c r="D295" s="18">
        <f>D296+D297</f>
        <v>108295</v>
      </c>
      <c r="E295" s="18">
        <f>E296+E297</f>
        <v>107795</v>
      </c>
    </row>
    <row r="296" spans="1:5" s="1" customFormat="1" ht="18" customHeight="1" x14ac:dyDescent="0.2">
      <c r="A296" s="19" t="s">
        <v>571</v>
      </c>
      <c r="B296" s="19" t="s">
        <v>572</v>
      </c>
      <c r="C296" s="20">
        <v>30000</v>
      </c>
      <c r="D296" s="20">
        <v>60000</v>
      </c>
      <c r="E296" s="20">
        <v>60000</v>
      </c>
    </row>
    <row r="297" spans="1:5" s="1" customFormat="1" ht="18" customHeight="1" x14ac:dyDescent="0.2">
      <c r="A297" s="19" t="s">
        <v>573</v>
      </c>
      <c r="B297" s="19" t="s">
        <v>574</v>
      </c>
      <c r="C297" s="20">
        <v>24650</v>
      </c>
      <c r="D297" s="20">
        <v>48295</v>
      </c>
      <c r="E297" s="20">
        <v>47795</v>
      </c>
    </row>
    <row r="298" spans="1:5" s="1" customFormat="1" ht="25.5" x14ac:dyDescent="0.2">
      <c r="A298" s="17" t="s">
        <v>575</v>
      </c>
      <c r="B298" s="17" t="s">
        <v>576</v>
      </c>
      <c r="C298" s="18">
        <f>C299+C300</f>
        <v>350000</v>
      </c>
      <c r="D298" s="18">
        <f>D299+D300</f>
        <v>190460.67</v>
      </c>
      <c r="E298" s="18">
        <f>E299+E300</f>
        <v>190460.67</v>
      </c>
    </row>
    <row r="299" spans="1:5" s="1" customFormat="1" ht="18" customHeight="1" x14ac:dyDescent="0.2">
      <c r="A299" s="19" t="s">
        <v>577</v>
      </c>
      <c r="B299" s="19" t="s">
        <v>578</v>
      </c>
      <c r="C299" s="20">
        <v>200000</v>
      </c>
      <c r="D299" s="20">
        <v>190460.67</v>
      </c>
      <c r="E299" s="20">
        <v>190460.67</v>
      </c>
    </row>
    <row r="300" spans="1:5" s="1" customFormat="1" ht="25.5" x14ac:dyDescent="0.2">
      <c r="A300" s="19" t="s">
        <v>579</v>
      </c>
      <c r="B300" s="19" t="s">
        <v>580</v>
      </c>
      <c r="C300" s="20">
        <v>150000</v>
      </c>
      <c r="D300" s="20">
        <v>0</v>
      </c>
      <c r="E300" s="20">
        <v>0</v>
      </c>
    </row>
    <row r="301" spans="1:5" s="1" customFormat="1" ht="25.5" x14ac:dyDescent="0.2">
      <c r="A301" s="17" t="s">
        <v>581</v>
      </c>
      <c r="B301" s="17" t="s">
        <v>582</v>
      </c>
      <c r="C301" s="18">
        <f>C302+C303+C304+C305+C306</f>
        <v>12560572</v>
      </c>
      <c r="D301" s="18">
        <f>D302+D303+D304+D305+D306</f>
        <v>14488810.719999999</v>
      </c>
      <c r="E301" s="18">
        <f>E302+E303+E304+E305+E306</f>
        <v>13598595.209999997</v>
      </c>
    </row>
    <row r="302" spans="1:5" s="1" customFormat="1" ht="18" customHeight="1" x14ac:dyDescent="0.2">
      <c r="A302" s="19" t="s">
        <v>583</v>
      </c>
      <c r="B302" s="19" t="s">
        <v>584</v>
      </c>
      <c r="C302" s="20">
        <v>3555572</v>
      </c>
      <c r="D302" s="20">
        <v>4160038.59</v>
      </c>
      <c r="E302" s="20">
        <v>3274816.42</v>
      </c>
    </row>
    <row r="303" spans="1:5" s="1" customFormat="1" ht="18" customHeight="1" x14ac:dyDescent="0.2">
      <c r="A303" s="19" t="s">
        <v>585</v>
      </c>
      <c r="B303" s="19" t="s">
        <v>586</v>
      </c>
      <c r="C303" s="20">
        <v>7010000</v>
      </c>
      <c r="D303" s="20">
        <v>7538548.96</v>
      </c>
      <c r="E303" s="20">
        <v>7538548.96</v>
      </c>
    </row>
    <row r="304" spans="1:5" s="1" customFormat="1" ht="25.5" x14ac:dyDescent="0.2">
      <c r="A304" s="19" t="s">
        <v>587</v>
      </c>
      <c r="B304" s="19" t="s">
        <v>588</v>
      </c>
      <c r="C304" s="20">
        <v>300000</v>
      </c>
      <c r="D304" s="20">
        <v>845538.19</v>
      </c>
      <c r="E304" s="20">
        <v>843611.27</v>
      </c>
    </row>
    <row r="305" spans="1:5" s="1" customFormat="1" ht="18" customHeight="1" x14ac:dyDescent="0.2">
      <c r="A305" s="19" t="s">
        <v>589</v>
      </c>
      <c r="B305" s="19" t="s">
        <v>590</v>
      </c>
      <c r="C305" s="20">
        <v>1500000</v>
      </c>
      <c r="D305" s="20">
        <v>1813400.45</v>
      </c>
      <c r="E305" s="20">
        <v>1813334.03</v>
      </c>
    </row>
    <row r="306" spans="1:5" s="1" customFormat="1" ht="18" customHeight="1" x14ac:dyDescent="0.2">
      <c r="A306" s="19" t="s">
        <v>591</v>
      </c>
      <c r="B306" s="19" t="s">
        <v>592</v>
      </c>
      <c r="C306" s="20">
        <v>195000</v>
      </c>
      <c r="D306" s="20">
        <v>131284.53</v>
      </c>
      <c r="E306" s="20">
        <v>128284.53</v>
      </c>
    </row>
    <row r="307" spans="1:5" s="1" customFormat="1" ht="25.5" x14ac:dyDescent="0.2">
      <c r="A307" s="15" t="s">
        <v>593</v>
      </c>
      <c r="B307" s="15" t="s">
        <v>594</v>
      </c>
      <c r="C307" s="16">
        <f>C308+C311+C315</f>
        <v>6855659.29</v>
      </c>
      <c r="D307" s="16">
        <f t="shared" ref="D307:E307" si="37">D308+D311+D315</f>
        <v>7753535.6699999999</v>
      </c>
      <c r="E307" s="16">
        <f t="shared" si="37"/>
        <v>6221908.8399999999</v>
      </c>
    </row>
    <row r="308" spans="1:5" s="1" customFormat="1" ht="25.5" x14ac:dyDescent="0.2">
      <c r="A308" s="17" t="s">
        <v>595</v>
      </c>
      <c r="B308" s="17" t="s">
        <v>596</v>
      </c>
      <c r="C308" s="18">
        <f>C309+C310</f>
        <v>590000</v>
      </c>
      <c r="D308" s="18">
        <f>D309+D310</f>
        <v>725073.42</v>
      </c>
      <c r="E308" s="18">
        <f>E309+E310</f>
        <v>672167.52</v>
      </c>
    </row>
    <row r="309" spans="1:5" s="1" customFormat="1" ht="18" customHeight="1" x14ac:dyDescent="0.2">
      <c r="A309" s="19" t="s">
        <v>597</v>
      </c>
      <c r="B309" s="19" t="s">
        <v>598</v>
      </c>
      <c r="C309" s="20">
        <v>290000</v>
      </c>
      <c r="D309" s="20">
        <v>585273.42000000004</v>
      </c>
      <c r="E309" s="20">
        <v>585273.42000000004</v>
      </c>
    </row>
    <row r="310" spans="1:5" s="1" customFormat="1" ht="39" customHeight="1" x14ac:dyDescent="0.2">
      <c r="A310" s="19" t="s">
        <v>599</v>
      </c>
      <c r="B310" s="19" t="s">
        <v>600</v>
      </c>
      <c r="C310" s="20">
        <v>300000</v>
      </c>
      <c r="D310" s="20">
        <v>139800</v>
      </c>
      <c r="E310" s="20">
        <v>86894.1</v>
      </c>
    </row>
    <row r="311" spans="1:5" s="1" customFormat="1" ht="12.75" x14ac:dyDescent="0.2">
      <c r="A311" s="17" t="s">
        <v>601</v>
      </c>
      <c r="B311" s="17" t="s">
        <v>602</v>
      </c>
      <c r="C311" s="18">
        <f>C312+C313+C314</f>
        <v>2488515</v>
      </c>
      <c r="D311" s="18">
        <f>D312+D313+D314</f>
        <v>3246413.96</v>
      </c>
      <c r="E311" s="18">
        <f>E312+E313+E314</f>
        <v>3237031.14</v>
      </c>
    </row>
    <row r="312" spans="1:5" s="1" customFormat="1" ht="25.5" x14ac:dyDescent="0.2">
      <c r="A312" s="19" t="s">
        <v>603</v>
      </c>
      <c r="B312" s="19" t="s">
        <v>604</v>
      </c>
      <c r="C312" s="20">
        <v>1755000</v>
      </c>
      <c r="D312" s="20">
        <v>1784530.66</v>
      </c>
      <c r="E312" s="20">
        <v>1781241.58</v>
      </c>
    </row>
    <row r="313" spans="1:5" s="1" customFormat="1" ht="18" customHeight="1" x14ac:dyDescent="0.2">
      <c r="A313" s="19" t="s">
        <v>605</v>
      </c>
      <c r="B313" s="19" t="s">
        <v>606</v>
      </c>
      <c r="C313" s="20">
        <v>430000</v>
      </c>
      <c r="D313" s="20">
        <v>625971.12</v>
      </c>
      <c r="E313" s="20">
        <v>619877.38</v>
      </c>
    </row>
    <row r="314" spans="1:5" s="1" customFormat="1" ht="27.75" customHeight="1" x14ac:dyDescent="0.2">
      <c r="A314" s="19" t="s">
        <v>607</v>
      </c>
      <c r="B314" s="19" t="s">
        <v>608</v>
      </c>
      <c r="C314" s="20">
        <v>303515</v>
      </c>
      <c r="D314" s="20">
        <v>835912.18</v>
      </c>
      <c r="E314" s="20">
        <v>835912.18</v>
      </c>
    </row>
    <row r="315" spans="1:5" s="1" customFormat="1" ht="25.5" x14ac:dyDescent="0.2">
      <c r="A315" s="17" t="s">
        <v>609</v>
      </c>
      <c r="B315" s="17" t="s">
        <v>610</v>
      </c>
      <c r="C315" s="18">
        <f>C316+C317</f>
        <v>3777144.29</v>
      </c>
      <c r="D315" s="18">
        <f>D316+D317</f>
        <v>3782048.29</v>
      </c>
      <c r="E315" s="18">
        <f>E316+E317</f>
        <v>2312710.1799999997</v>
      </c>
    </row>
    <row r="316" spans="1:5" s="1" customFormat="1" ht="18" customHeight="1" x14ac:dyDescent="0.2">
      <c r="A316" s="19" t="s">
        <v>611</v>
      </c>
      <c r="B316" s="19" t="s">
        <v>612</v>
      </c>
      <c r="C316" s="20">
        <v>394356</v>
      </c>
      <c r="D316" s="20">
        <v>399260</v>
      </c>
      <c r="E316" s="20">
        <v>399260</v>
      </c>
    </row>
    <row r="317" spans="1:5" s="1" customFormat="1" ht="18" customHeight="1" x14ac:dyDescent="0.2">
      <c r="A317" s="19" t="s">
        <v>613</v>
      </c>
      <c r="B317" s="19" t="s">
        <v>614</v>
      </c>
      <c r="C317" s="20">
        <v>3382788.29</v>
      </c>
      <c r="D317" s="20">
        <v>3382788.29</v>
      </c>
      <c r="E317" s="20">
        <v>1913450.18</v>
      </c>
    </row>
    <row r="318" spans="1:5" s="1" customFormat="1" ht="12.75" x14ac:dyDescent="0.2">
      <c r="A318" s="15" t="s">
        <v>615</v>
      </c>
      <c r="B318" s="15" t="s">
        <v>616</v>
      </c>
      <c r="C318" s="16">
        <f>C319+C321+C323+C325</f>
        <v>2127470</v>
      </c>
      <c r="D318" s="16">
        <f>D319+D321+D323+D325</f>
        <v>3086507.2899999996</v>
      </c>
      <c r="E318" s="16">
        <f>E319+E321+E323+E325</f>
        <v>3051309.6799999997</v>
      </c>
    </row>
    <row r="319" spans="1:5" s="1" customFormat="1" ht="12.75" x14ac:dyDescent="0.2">
      <c r="A319" s="17" t="s">
        <v>617</v>
      </c>
      <c r="B319" s="17" t="s">
        <v>618</v>
      </c>
      <c r="C319" s="18">
        <f t="shared" ref="C319:E319" si="38">SUM(C320:C320)</f>
        <v>400000</v>
      </c>
      <c r="D319" s="18">
        <f t="shared" si="38"/>
        <v>400000</v>
      </c>
      <c r="E319" s="18">
        <f t="shared" si="38"/>
        <v>376289.5</v>
      </c>
    </row>
    <row r="320" spans="1:5" s="1" customFormat="1" ht="25.5" x14ac:dyDescent="0.2">
      <c r="A320" s="19" t="s">
        <v>619</v>
      </c>
      <c r="B320" s="19" t="s">
        <v>620</v>
      </c>
      <c r="C320" s="20">
        <v>400000</v>
      </c>
      <c r="D320" s="20">
        <v>400000</v>
      </c>
      <c r="E320" s="20">
        <v>376289.5</v>
      </c>
    </row>
    <row r="321" spans="1:5" s="1" customFormat="1" ht="25.5" x14ac:dyDescent="0.2">
      <c r="A321" s="17" t="s">
        <v>621</v>
      </c>
      <c r="B321" s="17" t="s">
        <v>622</v>
      </c>
      <c r="C321" s="18">
        <f t="shared" ref="C321:E321" si="39">SUM(C322:C322)</f>
        <v>400000</v>
      </c>
      <c r="D321" s="18">
        <f t="shared" si="39"/>
        <v>504507.11</v>
      </c>
      <c r="E321" s="18">
        <f t="shared" si="39"/>
        <v>504507.11</v>
      </c>
    </row>
    <row r="322" spans="1:5" s="1" customFormat="1" ht="25.5" x14ac:dyDescent="0.2">
      <c r="A322" s="19" t="s">
        <v>623</v>
      </c>
      <c r="B322" s="19" t="s">
        <v>624</v>
      </c>
      <c r="C322" s="20">
        <v>400000</v>
      </c>
      <c r="D322" s="20">
        <v>504507.11</v>
      </c>
      <c r="E322" s="20">
        <v>504507.11</v>
      </c>
    </row>
    <row r="323" spans="1:5" s="1" customFormat="1" ht="25.5" x14ac:dyDescent="0.2">
      <c r="A323" s="17" t="s">
        <v>625</v>
      </c>
      <c r="B323" s="17" t="s">
        <v>626</v>
      </c>
      <c r="C323" s="18">
        <f t="shared" ref="C323:E323" si="40">SUM(C324:C324)</f>
        <v>1264800</v>
      </c>
      <c r="D323" s="18">
        <f t="shared" si="40"/>
        <v>2116063.0699999998</v>
      </c>
      <c r="E323" s="18">
        <f t="shared" si="40"/>
        <v>2116063.0699999998</v>
      </c>
    </row>
    <row r="324" spans="1:5" s="1" customFormat="1" ht="12.75" x14ac:dyDescent="0.2">
      <c r="A324" s="19" t="s">
        <v>627</v>
      </c>
      <c r="B324" s="19" t="s">
        <v>628</v>
      </c>
      <c r="C324" s="20">
        <v>1264800</v>
      </c>
      <c r="D324" s="20">
        <v>2116063.0699999998</v>
      </c>
      <c r="E324" s="20">
        <v>2116063.0699999998</v>
      </c>
    </row>
    <row r="325" spans="1:5" s="1" customFormat="1" ht="25.5" x14ac:dyDescent="0.2">
      <c r="A325" s="17" t="s">
        <v>629</v>
      </c>
      <c r="B325" s="17" t="s">
        <v>630</v>
      </c>
      <c r="C325" s="18">
        <f>C326+C327</f>
        <v>62670</v>
      </c>
      <c r="D325" s="18">
        <f t="shared" ref="D325:E325" si="41">D326+D327</f>
        <v>65937.11</v>
      </c>
      <c r="E325" s="18">
        <f t="shared" si="41"/>
        <v>54450</v>
      </c>
    </row>
    <row r="326" spans="1:5" s="1" customFormat="1" ht="38.25" x14ac:dyDescent="0.2">
      <c r="A326" s="19" t="s">
        <v>631</v>
      </c>
      <c r="B326" s="19" t="s">
        <v>632</v>
      </c>
      <c r="C326" s="20">
        <v>0</v>
      </c>
      <c r="D326" s="20">
        <v>11487.11</v>
      </c>
      <c r="E326" s="20">
        <v>0</v>
      </c>
    </row>
    <row r="327" spans="1:5" s="1" customFormat="1" ht="25.5" x14ac:dyDescent="0.2">
      <c r="A327" s="19" t="s">
        <v>633</v>
      </c>
      <c r="B327" s="19" t="s">
        <v>634</v>
      </c>
      <c r="C327" s="20">
        <v>62670</v>
      </c>
      <c r="D327" s="20">
        <v>54450</v>
      </c>
      <c r="E327" s="20">
        <v>54450</v>
      </c>
    </row>
    <row r="328" spans="1:5" s="1" customFormat="1" ht="25.5" x14ac:dyDescent="0.2">
      <c r="A328" s="13" t="s">
        <v>635</v>
      </c>
      <c r="B328" s="13" t="s">
        <v>636</v>
      </c>
      <c r="C328" s="14">
        <f>C329+C338+C352</f>
        <v>17771682.100000001</v>
      </c>
      <c r="D328" s="14">
        <f>D329+D338+D352</f>
        <v>17321811.48</v>
      </c>
      <c r="E328" s="14">
        <f>E329+E338+E352</f>
        <v>12645927.050000003</v>
      </c>
    </row>
    <row r="329" spans="1:5" s="1" customFormat="1" ht="15.75" customHeight="1" x14ac:dyDescent="0.2">
      <c r="A329" s="15" t="s">
        <v>637</v>
      </c>
      <c r="B329" s="15" t="s">
        <v>638</v>
      </c>
      <c r="C329" s="16">
        <f>C330+C335</f>
        <v>650000</v>
      </c>
      <c r="D329" s="16">
        <f t="shared" ref="D329:E329" si="42">D330+D335</f>
        <v>470437.65</v>
      </c>
      <c r="E329" s="16">
        <f t="shared" si="42"/>
        <v>165094.63</v>
      </c>
    </row>
    <row r="330" spans="1:5" s="1" customFormat="1" ht="25.5" x14ac:dyDescent="0.2">
      <c r="A330" s="17" t="s">
        <v>639</v>
      </c>
      <c r="B330" s="17" t="s">
        <v>640</v>
      </c>
      <c r="C330" s="18">
        <f>C331+C332+C333+C334</f>
        <v>610000</v>
      </c>
      <c r="D330" s="18">
        <f t="shared" ref="D330:E330" si="43">D331+D332+D333+D334</f>
        <v>430000</v>
      </c>
      <c r="E330" s="18">
        <f t="shared" si="43"/>
        <v>128855.13</v>
      </c>
    </row>
    <row r="331" spans="1:5" s="1" customFormat="1" ht="25.5" x14ac:dyDescent="0.2">
      <c r="A331" s="19" t="s">
        <v>641</v>
      </c>
      <c r="B331" s="19" t="s">
        <v>642</v>
      </c>
      <c r="C331" s="20">
        <v>45000</v>
      </c>
      <c r="D331" s="20">
        <v>30000</v>
      </c>
      <c r="E331" s="20">
        <v>3200</v>
      </c>
    </row>
    <row r="332" spans="1:5" s="1" customFormat="1" ht="18" customHeight="1" x14ac:dyDescent="0.2">
      <c r="A332" s="19" t="s">
        <v>643</v>
      </c>
      <c r="B332" s="19" t="s">
        <v>644</v>
      </c>
      <c r="C332" s="20">
        <v>400000</v>
      </c>
      <c r="D332" s="20">
        <v>400000</v>
      </c>
      <c r="E332" s="20">
        <v>125655.13</v>
      </c>
    </row>
    <row r="333" spans="1:5" s="1" customFormat="1" ht="18" customHeight="1" x14ac:dyDescent="0.2">
      <c r="A333" s="19" t="s">
        <v>645</v>
      </c>
      <c r="B333" s="19" t="s">
        <v>646</v>
      </c>
      <c r="C333" s="20">
        <v>15000</v>
      </c>
      <c r="D333" s="20">
        <v>0</v>
      </c>
      <c r="E333" s="20">
        <v>0</v>
      </c>
    </row>
    <row r="334" spans="1:5" s="1" customFormat="1" ht="38.25" x14ac:dyDescent="0.2">
      <c r="A334" s="19" t="s">
        <v>647</v>
      </c>
      <c r="B334" s="19" t="s">
        <v>648</v>
      </c>
      <c r="C334" s="20">
        <v>150000</v>
      </c>
      <c r="D334" s="20">
        <v>0</v>
      </c>
      <c r="E334" s="20">
        <v>0</v>
      </c>
    </row>
    <row r="335" spans="1:5" s="1" customFormat="1" ht="25.5" x14ac:dyDescent="0.2">
      <c r="A335" s="17" t="s">
        <v>649</v>
      </c>
      <c r="B335" s="17" t="s">
        <v>650</v>
      </c>
      <c r="C335" s="18">
        <f>C336+C337</f>
        <v>40000</v>
      </c>
      <c r="D335" s="18">
        <f t="shared" ref="D335:E335" si="44">D336+D337</f>
        <v>40437.65</v>
      </c>
      <c r="E335" s="18">
        <f t="shared" si="44"/>
        <v>36239.5</v>
      </c>
    </row>
    <row r="336" spans="1:5" s="1" customFormat="1" ht="25.5" x14ac:dyDescent="0.2">
      <c r="A336" s="19" t="s">
        <v>651</v>
      </c>
      <c r="B336" s="19" t="s">
        <v>652</v>
      </c>
      <c r="C336" s="20">
        <v>0</v>
      </c>
      <c r="D336" s="20">
        <v>437.65000000000009</v>
      </c>
      <c r="E336" s="20"/>
    </row>
    <row r="337" spans="1:5" s="1" customFormat="1" ht="25.5" x14ac:dyDescent="0.2">
      <c r="A337" s="19" t="s">
        <v>653</v>
      </c>
      <c r="B337" s="19" t="s">
        <v>654</v>
      </c>
      <c r="C337" s="20">
        <v>40000</v>
      </c>
      <c r="D337" s="20">
        <v>40000</v>
      </c>
      <c r="E337" s="20">
        <v>36239.5</v>
      </c>
    </row>
    <row r="338" spans="1:5" s="1" customFormat="1" ht="25.5" x14ac:dyDescent="0.2">
      <c r="A338" s="15" t="s">
        <v>655</v>
      </c>
      <c r="B338" s="15" t="s">
        <v>656</v>
      </c>
      <c r="C338" s="16">
        <f>C339+C350</f>
        <v>16016111.1</v>
      </c>
      <c r="D338" s="16">
        <f t="shared" ref="D338:E338" si="45">D339+D350</f>
        <v>15978523.51</v>
      </c>
      <c r="E338" s="16">
        <f t="shared" si="45"/>
        <v>11758501.670000002</v>
      </c>
    </row>
    <row r="339" spans="1:5" s="1" customFormat="1" ht="12.75" x14ac:dyDescent="0.2">
      <c r="A339" s="17" t="s">
        <v>657</v>
      </c>
      <c r="B339" s="17" t="s">
        <v>658</v>
      </c>
      <c r="C339" s="18">
        <f>SUM(C340:C349)</f>
        <v>13141672</v>
      </c>
      <c r="D339" s="18">
        <f>SUM(D340:D349)</f>
        <v>13104084.41</v>
      </c>
      <c r="E339" s="18">
        <f>SUM(E340:E349)</f>
        <v>9475444.9400000013</v>
      </c>
    </row>
    <row r="340" spans="1:5" s="1" customFormat="1" ht="12.75" x14ac:dyDescent="0.2">
      <c r="A340" s="19" t="s">
        <v>659</v>
      </c>
      <c r="B340" s="19" t="s">
        <v>660</v>
      </c>
      <c r="C340" s="20">
        <v>0</v>
      </c>
      <c r="D340" s="20">
        <v>50000</v>
      </c>
      <c r="E340" s="20">
        <v>50000</v>
      </c>
    </row>
    <row r="341" spans="1:5" s="1" customFormat="1" ht="18" customHeight="1" x14ac:dyDescent="0.2">
      <c r="A341" s="19" t="s">
        <v>661</v>
      </c>
      <c r="B341" s="19" t="s">
        <v>662</v>
      </c>
      <c r="C341" s="20">
        <v>3509000</v>
      </c>
      <c r="D341" s="20">
        <v>3679105.16</v>
      </c>
      <c r="E341" s="20">
        <v>3666639.96</v>
      </c>
    </row>
    <row r="342" spans="1:5" s="1" customFormat="1" ht="25.5" x14ac:dyDescent="0.2">
      <c r="A342" s="19" t="s">
        <v>663</v>
      </c>
      <c r="B342" s="19" t="s">
        <v>664</v>
      </c>
      <c r="C342" s="20">
        <v>4510000</v>
      </c>
      <c r="D342" s="20">
        <v>2338849.98</v>
      </c>
      <c r="E342" s="20">
        <v>960803.73</v>
      </c>
    </row>
    <row r="343" spans="1:5" s="1" customFormat="1" ht="18" customHeight="1" x14ac:dyDescent="0.2">
      <c r="A343" s="19" t="s">
        <v>665</v>
      </c>
      <c r="B343" s="19" t="s">
        <v>666</v>
      </c>
      <c r="C343" s="20">
        <v>1000000</v>
      </c>
      <c r="D343" s="20">
        <v>1224921.1599999999</v>
      </c>
      <c r="E343" s="20">
        <v>1224921.1599999999</v>
      </c>
    </row>
    <row r="344" spans="1:5" s="1" customFormat="1" ht="18" customHeight="1" x14ac:dyDescent="0.2">
      <c r="A344" s="19" t="s">
        <v>667</v>
      </c>
      <c r="B344" s="19" t="s">
        <v>668</v>
      </c>
      <c r="C344" s="20">
        <v>1033601</v>
      </c>
      <c r="D344" s="20">
        <v>2071647.52</v>
      </c>
      <c r="E344" s="20">
        <v>1377547.81</v>
      </c>
    </row>
    <row r="345" spans="1:5" s="1" customFormat="1" ht="18" customHeight="1" x14ac:dyDescent="0.2">
      <c r="A345" s="19" t="s">
        <v>669</v>
      </c>
      <c r="B345" s="19" t="s">
        <v>670</v>
      </c>
      <c r="C345" s="20">
        <v>492229</v>
      </c>
      <c r="D345" s="20">
        <v>1590530.76</v>
      </c>
      <c r="E345" s="20">
        <v>1208247.74</v>
      </c>
    </row>
    <row r="346" spans="1:5" s="1" customFormat="1" ht="18" customHeight="1" x14ac:dyDescent="0.2">
      <c r="A346" s="19" t="s">
        <v>671</v>
      </c>
      <c r="B346" s="19" t="s">
        <v>672</v>
      </c>
      <c r="C346" s="20">
        <v>529299</v>
      </c>
      <c r="D346" s="20">
        <v>705556.83</v>
      </c>
      <c r="E346" s="20">
        <v>249857.63</v>
      </c>
    </row>
    <row r="347" spans="1:5" s="1" customFormat="1" ht="18" customHeight="1" x14ac:dyDescent="0.2">
      <c r="A347" s="19" t="s">
        <v>673</v>
      </c>
      <c r="B347" s="19" t="s">
        <v>674</v>
      </c>
      <c r="C347" s="20">
        <v>686162</v>
      </c>
      <c r="D347" s="20">
        <v>0</v>
      </c>
      <c r="E347" s="20">
        <v>0</v>
      </c>
    </row>
    <row r="348" spans="1:5" s="1" customFormat="1" ht="18" customHeight="1" x14ac:dyDescent="0.2">
      <c r="A348" s="19" t="s">
        <v>675</v>
      </c>
      <c r="B348" s="19" t="s">
        <v>676</v>
      </c>
      <c r="C348" s="20">
        <v>1008603</v>
      </c>
      <c r="D348" s="20">
        <v>1152556</v>
      </c>
      <c r="E348" s="20">
        <v>456310.41999999993</v>
      </c>
    </row>
    <row r="349" spans="1:5" s="1" customFormat="1" ht="18" customHeight="1" x14ac:dyDescent="0.2">
      <c r="A349" s="19" t="s">
        <v>677</v>
      </c>
      <c r="B349" s="19" t="s">
        <v>678</v>
      </c>
      <c r="C349" s="20">
        <v>372778</v>
      </c>
      <c r="D349" s="20">
        <v>290917</v>
      </c>
      <c r="E349" s="20">
        <v>281116.49</v>
      </c>
    </row>
    <row r="350" spans="1:5" s="1" customFormat="1" ht="25.5" x14ac:dyDescent="0.2">
      <c r="A350" s="17" t="s">
        <v>679</v>
      </c>
      <c r="B350" s="17" t="s">
        <v>680</v>
      </c>
      <c r="C350" s="18">
        <f t="shared" ref="C350:E350" si="46">SUM(C351:C351)</f>
        <v>2874439.1</v>
      </c>
      <c r="D350" s="18">
        <f t="shared" si="46"/>
        <v>2874439.1</v>
      </c>
      <c r="E350" s="18">
        <f t="shared" si="46"/>
        <v>2283056.73</v>
      </c>
    </row>
    <row r="351" spans="1:5" s="1" customFormat="1" ht="25.5" x14ac:dyDescent="0.2">
      <c r="A351" s="19" t="s">
        <v>681</v>
      </c>
      <c r="B351" s="19" t="s">
        <v>682</v>
      </c>
      <c r="C351" s="20">
        <v>2874439.1</v>
      </c>
      <c r="D351" s="20">
        <v>2874439.1</v>
      </c>
      <c r="E351" s="20">
        <v>2283056.73</v>
      </c>
    </row>
    <row r="352" spans="1:5" s="1" customFormat="1" ht="12.75" x14ac:dyDescent="0.2">
      <c r="A352" s="15" t="s">
        <v>683</v>
      </c>
      <c r="B352" s="15" t="s">
        <v>684</v>
      </c>
      <c r="C352" s="16">
        <f>C353</f>
        <v>1105571</v>
      </c>
      <c r="D352" s="16">
        <f t="shared" ref="D352:E352" si="47">D353</f>
        <v>872850.32000000007</v>
      </c>
      <c r="E352" s="16">
        <f t="shared" si="47"/>
        <v>722330.75</v>
      </c>
    </row>
    <row r="353" spans="1:5" s="1" customFormat="1" ht="25.5" x14ac:dyDescent="0.2">
      <c r="A353" s="17" t="s">
        <v>685</v>
      </c>
      <c r="B353" s="17" t="s">
        <v>686</v>
      </c>
      <c r="C353" s="18">
        <f>C354+C355</f>
        <v>1105571</v>
      </c>
      <c r="D353" s="18">
        <f>D354+D355</f>
        <v>872850.32000000007</v>
      </c>
      <c r="E353" s="18">
        <f>E354+E355</f>
        <v>722330.75</v>
      </c>
    </row>
    <row r="354" spans="1:5" s="1" customFormat="1" ht="12.75" x14ac:dyDescent="0.2">
      <c r="A354" s="19" t="s">
        <v>687</v>
      </c>
      <c r="B354" s="19" t="s">
        <v>688</v>
      </c>
      <c r="C354" s="20">
        <v>1000000</v>
      </c>
      <c r="D354" s="20">
        <v>822488.55</v>
      </c>
      <c r="E354" s="20">
        <v>701644.35</v>
      </c>
    </row>
    <row r="355" spans="1:5" s="1" customFormat="1" ht="25.5" x14ac:dyDescent="0.2">
      <c r="A355" s="19" t="s">
        <v>689</v>
      </c>
      <c r="B355" s="19" t="s">
        <v>690</v>
      </c>
      <c r="C355" s="20">
        <v>105571</v>
      </c>
      <c r="D355" s="20">
        <v>50361.77</v>
      </c>
      <c r="E355" s="20">
        <v>20686.400000000001</v>
      </c>
    </row>
    <row r="356" spans="1:5" s="3" customFormat="1" ht="21" customHeight="1" x14ac:dyDescent="0.2">
      <c r="A356" s="24" t="s">
        <v>696</v>
      </c>
      <c r="B356" s="25"/>
      <c r="C356" s="26"/>
      <c r="D356" s="26"/>
      <c r="E356" s="26"/>
    </row>
    <row r="357" spans="1:5" x14ac:dyDescent="0.2">
      <c r="C357" s="27"/>
    </row>
    <row r="358" spans="1:5" ht="15" x14ac:dyDescent="0.25">
      <c r="A358" s="29" t="s">
        <v>700</v>
      </c>
      <c r="B358" s="30"/>
      <c r="C358" s="30"/>
      <c r="D358" s="30"/>
      <c r="E358" s="30"/>
    </row>
  </sheetData>
  <mergeCells count="8">
    <mergeCell ref="D1:E1"/>
    <mergeCell ref="D2:E2"/>
    <mergeCell ref="D3:E3"/>
    <mergeCell ref="A358:E358"/>
    <mergeCell ref="A8:A9"/>
    <mergeCell ref="B8:B9"/>
    <mergeCell ref="C8:E8"/>
    <mergeCell ref="A6:E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finansinės papriemonės</vt:lpstr>
      <vt:lpstr>'finansinės papriemonės'!Print_Area</vt:lpstr>
      <vt:lpstr>'finansinės papriemonės'!Print_Titles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Vijolė Karpienė</dc:creator>
  <cp:lastModifiedBy>Linvydas Pilkauskas</cp:lastModifiedBy>
  <cp:lastPrinted>2026-02-27T07:05:12Z</cp:lastPrinted>
  <dcterms:created xsi:type="dcterms:W3CDTF">2026-02-13T11:18:53Z</dcterms:created>
  <dcterms:modified xsi:type="dcterms:W3CDTF">2026-03-04T14:13:51Z</dcterms:modified>
</cp:coreProperties>
</file>