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ekretoriatas\_Norminiai\"/>
    </mc:Choice>
  </mc:AlternateContent>
  <xr:revisionPtr revIDLastSave="0" documentId="13_ncr:1_{04F7BE7D-B372-4251-AD28-7F4C15C6DD2B}" xr6:coauthVersionLast="47" xr6:coauthVersionMax="47" xr10:uidLastSave="{00000000-0000-0000-0000-000000000000}"/>
  <bookViews>
    <workbookView xWindow="-120" yWindow="-120" windowWidth="29040" windowHeight="15720" xr2:uid="{567095BF-9226-4879-B615-C685A4671D94}"/>
  </bookViews>
  <sheets>
    <sheet name="2026_1 priedas" sheetId="1" r:id="rId1"/>
  </sheets>
  <definedNames>
    <definedName name="_xlnm._FilterDatabase" localSheetId="0" hidden="1">'2026_1 priedas'!$A$10:$C$45</definedName>
    <definedName name="_xlnm.Print_Titles" localSheetId="0">'2026_1 priedas'!$10:$10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C36" i="1" s="1"/>
  <c r="C33" i="1"/>
  <c r="C31" i="1"/>
  <c r="C25" i="1" s="1"/>
  <c r="C22" i="1"/>
  <c r="C17" i="1"/>
  <c r="C16" i="1"/>
  <c r="C13" i="1" s="1"/>
  <c r="C12" i="1"/>
  <c r="C11" i="1" l="1"/>
  <c r="C20" i="1"/>
  <c r="C19" i="1" s="1"/>
  <c r="C35" i="1" s="1"/>
  <c r="C42" i="1" s="1"/>
  <c r="C45" i="1" s="1"/>
  <c r="C55" i="1" l="1"/>
</calcChain>
</file>

<file path=xl/sharedStrings.xml><?xml version="1.0" encoding="utf-8"?>
<sst xmlns="http://schemas.openxmlformats.org/spreadsheetml/2006/main" count="89" uniqueCount="88">
  <si>
    <t xml:space="preserve"> KAUNO MIESTO SAVIVALDYBĖS 2026 METŲ BIUDŽETAS</t>
  </si>
  <si>
    <t>PAJAMOS</t>
  </si>
  <si>
    <t>Eil. Nr.</t>
  </si>
  <si>
    <t>Pavadinimas</t>
  </si>
  <si>
    <t>Iš viso
(tūkst. Eur)</t>
  </si>
  <si>
    <t>1.</t>
  </si>
  <si>
    <t>MOKESČIAI (2 + 3 + 7)</t>
  </si>
  <si>
    <t>2.</t>
  </si>
  <si>
    <t>Gyventojų pajamų mokestis</t>
  </si>
  <si>
    <t>3.</t>
  </si>
  <si>
    <t>Turto mokesčiai (4 + 5 + 6)</t>
  </si>
  <si>
    <t>4.</t>
  </si>
  <si>
    <t>Žemės mokestis</t>
  </si>
  <si>
    <t>5.</t>
  </si>
  <si>
    <t>Paveldimo turto mokestis</t>
  </si>
  <si>
    <t>6.</t>
  </si>
  <si>
    <t>Nekilnojamojo turto mokestis</t>
  </si>
  <si>
    <t>7.</t>
  </si>
  <si>
    <t>Prekių ir paslaugų mokesčiai (8)</t>
  </si>
  <si>
    <t>8.</t>
  </si>
  <si>
    <t>Mokesčiai už aplinkos teršimą</t>
  </si>
  <si>
    <t>9.</t>
  </si>
  <si>
    <t>KITOS PAJAMOS (10 + 15 + 22 + 23 + 24)</t>
  </si>
  <si>
    <t>10.</t>
  </si>
  <si>
    <t>Turto pajamos (11 + 12 + 13 + 14)</t>
  </si>
  <si>
    <t>11.</t>
  </si>
  <si>
    <t>12.</t>
  </si>
  <si>
    <t>13.</t>
  </si>
  <si>
    <t>Nuomos mokestis už valstybinę žemę</t>
  </si>
  <si>
    <t>14.</t>
  </si>
  <si>
    <t>Mokesčiai už valstybinius gamtos išteklius</t>
  </si>
  <si>
    <t>15.</t>
  </si>
  <si>
    <t>Pajamos už prekes ir paslaugas (16 + 17 + 18 + 19 + 20 + 21)</t>
  </si>
  <si>
    <t>16.</t>
  </si>
  <si>
    <t>Biudžetinių įstaigų pajamos už prekes ir paslaugas</t>
  </si>
  <si>
    <t>17.</t>
  </si>
  <si>
    <t>Pajamos už ilgalaikio ir trumpalaikio materialiojo turto nuomą</t>
  </si>
  <si>
    <t>18.</t>
  </si>
  <si>
    <t>Įmokos už išlaikymą švietimo, socialinės apsaugos ir kitose įstaigose</t>
  </si>
  <si>
    <t>19.</t>
  </si>
  <si>
    <t>Infrastruktūros plėtros įmokos</t>
  </si>
  <si>
    <t>20.</t>
  </si>
  <si>
    <t>21.</t>
  </si>
  <si>
    <t>Vietinė rinkliava</t>
  </si>
  <si>
    <t>22.</t>
  </si>
  <si>
    <t>23.</t>
  </si>
  <si>
    <t>Kitos neišvardytos pajamos</t>
  </si>
  <si>
    <t>24.</t>
  </si>
  <si>
    <t>Materialiojo ir nematerialiojo turto realizavimo pajamos</t>
  </si>
  <si>
    <t>25.</t>
  </si>
  <si>
    <t>IŠ VISO (1 + 9)</t>
  </si>
  <si>
    <t>26.</t>
  </si>
  <si>
    <t>DOTACIJOS (27 + 31)</t>
  </si>
  <si>
    <t>27.</t>
  </si>
  <si>
    <t>VALSTYBĖS BIUDŽETO DOTACIJOS (28 + 29 + 30)</t>
  </si>
  <si>
    <t>28.</t>
  </si>
  <si>
    <t>Ugdymo reikmėms finansuoti</t>
  </si>
  <si>
    <t>29.</t>
  </si>
  <si>
    <t>Valstybinėms (valstybės perduotoms savivaldybėms) funkcijoms atlikti</t>
  </si>
  <si>
    <t>30.</t>
  </si>
  <si>
    <t>31.</t>
  </si>
  <si>
    <t>EUROPOS SĄJUNGOS, KITOS TARPTAUTINĖS FINANSINĖS PARAMOS IR BENDROJO FINANSAVIMO LĖŠOS</t>
  </si>
  <si>
    <t>32.</t>
  </si>
  <si>
    <t>IŠ VISO MOKESČIŲ, PAJAMŲ IR DOTACIJŲ (25 + 26)</t>
  </si>
  <si>
    <t>33.</t>
  </si>
  <si>
    <t>34.</t>
  </si>
  <si>
    <t>Biudžeto lėšų likutis</t>
  </si>
  <si>
    <t>35.</t>
  </si>
  <si>
    <t>IŠ VISO (32 + 33 + 34)</t>
  </si>
  <si>
    <t>ASIGNAVIMAI</t>
  </si>
  <si>
    <t>Programos kodas</t>
  </si>
  <si>
    <t>Asignavimų valdytojas ir programos pavadinimas</t>
  </si>
  <si>
    <t>Savivaldybės administracija</t>
  </si>
  <si>
    <t>Atvirumo ir bendradarbiavimo, plėtojant miesto ekonomiką, kultūrą ir turizmą, programa</t>
  </si>
  <si>
    <t>Gyventojo poreikius atliepianti gyvenimo kokybės sumaniam, aktyviam ir sveikam gyventojui programa</t>
  </si>
  <si>
    <t>Tvarumo bei žaliojo kurso principais tvariai valdomo miesto programa</t>
  </si>
  <si>
    <t>Mero rezervas</t>
  </si>
  <si>
    <t>Iš viso</t>
  </si>
  <si>
    <t>Palūkanos</t>
  </si>
  <si>
    <t>Dividendai ir kitos pelno įmokos</t>
  </si>
  <si>
    <t>Valstybės rinkliava</t>
  </si>
  <si>
    <t>Pajamos iš baudų, konfiskuoto turto ir kitų netesybų</t>
  </si>
  <si>
    <t>Kitos dotacijos</t>
  </si>
  <si>
    <t>Skolintos lėšos</t>
  </si>
  <si>
    <t xml:space="preserve">                                                                                                    Kauno miesto savivaldybės tarybos</t>
  </si>
  <si>
    <t xml:space="preserve">                                                                                                    1 priedas</t>
  </si>
  <si>
    <t xml:space="preserve">                                                                                                    2026 m. vasario 24 d. </t>
  </si>
  <si>
    <t xml:space="preserve">                                                                                                    sprendimo Nr. T-2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</si>
</sst>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</font>
    <font>
      <b/>
      <sz val="12"/>
      <name val="Calibri"/>
      <family val="2"/>
      <charset val="186"/>
    </font>
    <font>
      <sz val="12"/>
      <color theme="1"/>
      <name val="Calibri"/>
      <family val="2"/>
      <charset val="186"/>
    </font>
    <font>
      <i/>
      <sz val="12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right"/>
    </xf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right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/>
    <xf numFmtId="4" fontId="2" fillId="0" borderId="0" xfId="1" applyNumberFormat="1" applyFont="1"/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/>
    <xf numFmtId="164" fontId="2" fillId="0" borderId="3" xfId="1" applyNumberFormat="1" applyFont="1" applyBorder="1"/>
    <xf numFmtId="164" fontId="2" fillId="0" borderId="4" xfId="1" applyNumberFormat="1" applyFont="1" applyBorder="1"/>
    <xf numFmtId="0" fontId="2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left" vertical="top"/>
    </xf>
    <xf numFmtId="0" fontId="2" fillId="0" borderId="6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/>
    </xf>
    <xf numFmtId="164" fontId="3" fillId="0" borderId="6" xfId="1" applyNumberFormat="1" applyFont="1" applyBorder="1"/>
    <xf numFmtId="164" fontId="2" fillId="0" borderId="0" xfId="1" applyNumberFormat="1" applyFont="1"/>
    <xf numFmtId="0" fontId="2" fillId="0" borderId="7" xfId="1" applyFont="1" applyBorder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3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/>
    </xf>
    <xf numFmtId="0" fontId="3" fillId="0" borderId="2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/>
    </xf>
    <xf numFmtId="0" fontId="2" fillId="0" borderId="2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right" vertical="top"/>
    </xf>
    <xf numFmtId="0" fontId="2" fillId="0" borderId="0" xfId="0" applyFont="1"/>
    <xf numFmtId="3" fontId="4" fillId="0" borderId="0" xfId="0" applyNumberFormat="1" applyFont="1"/>
    <xf numFmtId="3" fontId="2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4" fillId="0" borderId="0" xfId="0" applyFont="1"/>
    <xf numFmtId="164" fontId="2" fillId="0" borderId="3" xfId="0" applyNumberFormat="1" applyFont="1" applyBorder="1"/>
    <xf numFmtId="0" fontId="3" fillId="0" borderId="0" xfId="1" applyFont="1" applyAlignment="1">
      <alignment horizontal="center"/>
    </xf>
  </cellXfs>
  <cellStyles count="2">
    <cellStyle name="Įprastas" xfId="0" builtinId="0"/>
    <cellStyle name="Įprastas 2" xfId="1" xr:uid="{5F4A45EF-00D0-4276-A0A9-B70CF4960A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23AEB-548D-49F6-A642-BF59A1C724CF}">
  <sheetPr>
    <tabColor theme="9" tint="0.79998168889431442"/>
    <pageSetUpPr fitToPage="1"/>
  </sheetPr>
  <dimension ref="A1:C132"/>
  <sheetViews>
    <sheetView tabSelected="1" zoomScale="90" zoomScaleNormal="90" workbookViewId="0">
      <selection activeCell="B3" sqref="B3"/>
    </sheetView>
  </sheetViews>
  <sheetFormatPr defaultColWidth="8.85546875" defaultRowHeight="15.75" x14ac:dyDescent="0.25"/>
  <cols>
    <col min="1" max="1" width="10.7109375" style="1" customWidth="1"/>
    <col min="2" max="2" width="66.28515625" style="1" customWidth="1"/>
    <col min="3" max="3" width="14.7109375" style="1" customWidth="1"/>
    <col min="4" max="16384" width="8.85546875" style="1"/>
  </cols>
  <sheetData>
    <row r="1" spans="1:3" x14ac:dyDescent="0.25">
      <c r="B1" s="33" t="s">
        <v>84</v>
      </c>
      <c r="C1" s="33"/>
    </row>
    <row r="2" spans="1:3" x14ac:dyDescent="0.25">
      <c r="B2" s="33" t="s">
        <v>86</v>
      </c>
      <c r="C2" s="33"/>
    </row>
    <row r="3" spans="1:3" x14ac:dyDescent="0.25">
      <c r="B3" s="33" t="s">
        <v>87</v>
      </c>
      <c r="C3" s="33"/>
    </row>
    <row r="4" spans="1:3" s="34" customFormat="1" x14ac:dyDescent="0.25">
      <c r="A4" s="1"/>
      <c r="B4" s="33" t="s">
        <v>85</v>
      </c>
      <c r="C4" s="33"/>
    </row>
    <row r="5" spans="1:3" s="35" customFormat="1" x14ac:dyDescent="0.25">
      <c r="A5" s="1"/>
      <c r="B5" s="1"/>
      <c r="C5" s="33"/>
    </row>
    <row r="6" spans="1:3" s="35" customFormat="1" x14ac:dyDescent="0.25">
      <c r="A6" s="40" t="s">
        <v>0</v>
      </c>
      <c r="B6" s="40"/>
      <c r="C6" s="40"/>
    </row>
    <row r="7" spans="1:3" s="35" customFormat="1" x14ac:dyDescent="0.25">
      <c r="A7" s="1"/>
      <c r="B7" s="1"/>
      <c r="C7" s="33"/>
    </row>
    <row r="8" spans="1:3" s="35" customFormat="1" x14ac:dyDescent="0.25">
      <c r="A8" s="1"/>
      <c r="B8" s="11" t="s">
        <v>1</v>
      </c>
      <c r="C8" s="33"/>
    </row>
    <row r="9" spans="1:3" s="35" customFormat="1" x14ac:dyDescent="0.25">
      <c r="A9" s="1"/>
      <c r="B9" s="1"/>
      <c r="C9" s="33"/>
    </row>
    <row r="10" spans="1:3" s="35" customFormat="1" ht="31.5" x14ac:dyDescent="0.25">
      <c r="A10" s="2" t="s">
        <v>2</v>
      </c>
      <c r="B10" s="12" t="s">
        <v>3</v>
      </c>
      <c r="C10" s="13" t="s">
        <v>4</v>
      </c>
    </row>
    <row r="11" spans="1:3" s="35" customFormat="1" x14ac:dyDescent="0.25">
      <c r="A11" s="3" t="s">
        <v>5</v>
      </c>
      <c r="B11" s="28" t="s">
        <v>6</v>
      </c>
      <c r="C11" s="14">
        <f>+C12+C13+C17</f>
        <v>436596</v>
      </c>
    </row>
    <row r="12" spans="1:3" s="35" customFormat="1" x14ac:dyDescent="0.25">
      <c r="A12" s="3" t="s">
        <v>7</v>
      </c>
      <c r="B12" s="28" t="s">
        <v>8</v>
      </c>
      <c r="C12" s="14">
        <f>404846+2200</f>
        <v>407046</v>
      </c>
    </row>
    <row r="13" spans="1:3" s="35" customFormat="1" x14ac:dyDescent="0.25">
      <c r="A13" s="3" t="s">
        <v>9</v>
      </c>
      <c r="B13" s="29" t="s">
        <v>10</v>
      </c>
      <c r="C13" s="14">
        <f>C14+C15+C16</f>
        <v>28050</v>
      </c>
    </row>
    <row r="14" spans="1:3" s="35" customFormat="1" x14ac:dyDescent="0.25">
      <c r="A14" s="4" t="s">
        <v>11</v>
      </c>
      <c r="B14" s="30" t="s">
        <v>12</v>
      </c>
      <c r="C14" s="15">
        <v>3500</v>
      </c>
    </row>
    <row r="15" spans="1:3" s="35" customFormat="1" x14ac:dyDescent="0.25">
      <c r="A15" s="4" t="s">
        <v>13</v>
      </c>
      <c r="B15" s="30" t="s">
        <v>14</v>
      </c>
      <c r="C15" s="15">
        <v>550</v>
      </c>
    </row>
    <row r="16" spans="1:3" s="35" customFormat="1" x14ac:dyDescent="0.25">
      <c r="A16" s="4" t="s">
        <v>15</v>
      </c>
      <c r="B16" s="30" t="s">
        <v>16</v>
      </c>
      <c r="C16" s="15">
        <f>24000</f>
        <v>24000</v>
      </c>
    </row>
    <row r="17" spans="1:3" s="35" customFormat="1" x14ac:dyDescent="0.25">
      <c r="A17" s="3" t="s">
        <v>17</v>
      </c>
      <c r="B17" s="28" t="s">
        <v>18</v>
      </c>
      <c r="C17" s="14">
        <f>C18</f>
        <v>1500</v>
      </c>
    </row>
    <row r="18" spans="1:3" s="35" customFormat="1" x14ac:dyDescent="0.25">
      <c r="A18" s="4" t="s">
        <v>19</v>
      </c>
      <c r="B18" s="30" t="s">
        <v>20</v>
      </c>
      <c r="C18" s="15">
        <v>1500</v>
      </c>
    </row>
    <row r="19" spans="1:3" s="35" customFormat="1" x14ac:dyDescent="0.25">
      <c r="A19" s="3" t="s">
        <v>21</v>
      </c>
      <c r="B19" s="28" t="s">
        <v>22</v>
      </c>
      <c r="C19" s="14">
        <f>C20+C25+C32+C33+C34</f>
        <v>54090.400000000001</v>
      </c>
    </row>
    <row r="20" spans="1:3" s="35" customFormat="1" x14ac:dyDescent="0.25">
      <c r="A20" s="3" t="s">
        <v>23</v>
      </c>
      <c r="B20" s="28" t="s">
        <v>24</v>
      </c>
      <c r="C20" s="14">
        <f>C21+C22+C23+C24</f>
        <v>5200</v>
      </c>
    </row>
    <row r="21" spans="1:3" s="35" customFormat="1" x14ac:dyDescent="0.25">
      <c r="A21" s="4" t="s">
        <v>25</v>
      </c>
      <c r="B21" s="31" t="s">
        <v>78</v>
      </c>
      <c r="C21" s="15">
        <v>500</v>
      </c>
    </row>
    <row r="22" spans="1:3" s="35" customFormat="1" x14ac:dyDescent="0.25">
      <c r="A22" s="4" t="s">
        <v>26</v>
      </c>
      <c r="B22" s="30" t="s">
        <v>79</v>
      </c>
      <c r="C22" s="15">
        <f>1500</f>
        <v>1500</v>
      </c>
    </row>
    <row r="23" spans="1:3" s="35" customFormat="1" x14ac:dyDescent="0.25">
      <c r="A23" s="4" t="s">
        <v>27</v>
      </c>
      <c r="B23" s="31" t="s">
        <v>28</v>
      </c>
      <c r="C23" s="15">
        <v>2900</v>
      </c>
    </row>
    <row r="24" spans="1:3" s="35" customFormat="1" x14ac:dyDescent="0.25">
      <c r="A24" s="4" t="s">
        <v>29</v>
      </c>
      <c r="B24" s="31" t="s">
        <v>30</v>
      </c>
      <c r="C24" s="15">
        <v>300</v>
      </c>
    </row>
    <row r="25" spans="1:3" s="35" customFormat="1" x14ac:dyDescent="0.25">
      <c r="A25" s="3" t="s">
        <v>31</v>
      </c>
      <c r="B25" s="29" t="s">
        <v>32</v>
      </c>
      <c r="C25" s="14">
        <f>C26+C27+C28+C30+C31+C29</f>
        <v>40140.400000000001</v>
      </c>
    </row>
    <row r="26" spans="1:3" s="35" customFormat="1" x14ac:dyDescent="0.25">
      <c r="A26" s="4" t="s">
        <v>33</v>
      </c>
      <c r="B26" s="30" t="s">
        <v>34</v>
      </c>
      <c r="C26" s="16">
        <v>7367.9</v>
      </c>
    </row>
    <row r="27" spans="1:3" s="35" customFormat="1" x14ac:dyDescent="0.25">
      <c r="A27" s="4" t="s">
        <v>35</v>
      </c>
      <c r="B27" s="31" t="s">
        <v>36</v>
      </c>
      <c r="C27" s="16">
        <v>8291.2999999999993</v>
      </c>
    </row>
    <row r="28" spans="1:3" s="35" customFormat="1" ht="18.75" customHeight="1" x14ac:dyDescent="0.25">
      <c r="A28" s="32" t="s">
        <v>37</v>
      </c>
      <c r="B28" s="31" t="s">
        <v>38</v>
      </c>
      <c r="C28" s="16">
        <v>8894.2000000000007</v>
      </c>
    </row>
    <row r="29" spans="1:3" s="35" customFormat="1" x14ac:dyDescent="0.25">
      <c r="A29" s="4" t="s">
        <v>39</v>
      </c>
      <c r="B29" s="31" t="s">
        <v>40</v>
      </c>
      <c r="C29" s="16">
        <v>800</v>
      </c>
    </row>
    <row r="30" spans="1:3" s="35" customFormat="1" x14ac:dyDescent="0.25">
      <c r="A30" s="4" t="s">
        <v>41</v>
      </c>
      <c r="B30" s="30" t="s">
        <v>80</v>
      </c>
      <c r="C30" s="15">
        <v>200</v>
      </c>
    </row>
    <row r="31" spans="1:3" s="35" customFormat="1" x14ac:dyDescent="0.25">
      <c r="A31" s="4" t="s">
        <v>42</v>
      </c>
      <c r="B31" s="30" t="s">
        <v>43</v>
      </c>
      <c r="C31" s="15">
        <f>14587</f>
        <v>14587</v>
      </c>
    </row>
    <row r="32" spans="1:3" s="35" customFormat="1" x14ac:dyDescent="0.25">
      <c r="A32" s="3" t="s">
        <v>44</v>
      </c>
      <c r="B32" s="29" t="s">
        <v>81</v>
      </c>
      <c r="C32" s="14">
        <v>1700</v>
      </c>
    </row>
    <row r="33" spans="1:3" s="33" customFormat="1" x14ac:dyDescent="0.25">
      <c r="A33" s="3" t="s">
        <v>45</v>
      </c>
      <c r="B33" s="28" t="s">
        <v>46</v>
      </c>
      <c r="C33" s="14">
        <f>1050</f>
        <v>1050</v>
      </c>
    </row>
    <row r="34" spans="1:3" s="33" customFormat="1" x14ac:dyDescent="0.25">
      <c r="A34" s="3" t="s">
        <v>47</v>
      </c>
      <c r="B34" s="29" t="s">
        <v>48</v>
      </c>
      <c r="C34" s="14">
        <v>6000</v>
      </c>
    </row>
    <row r="35" spans="1:3" s="33" customFormat="1" x14ac:dyDescent="0.25">
      <c r="A35" s="3" t="s">
        <v>49</v>
      </c>
      <c r="B35" s="28" t="s">
        <v>50</v>
      </c>
      <c r="C35" s="14">
        <f>C11+C19</f>
        <v>490686.4</v>
      </c>
    </row>
    <row r="36" spans="1:3" s="33" customFormat="1" x14ac:dyDescent="0.25">
      <c r="A36" s="3" t="s">
        <v>51</v>
      </c>
      <c r="B36" s="28" t="s">
        <v>52</v>
      </c>
      <c r="C36" s="14">
        <f>+SUM(C37,C41)</f>
        <v>260215.8</v>
      </c>
    </row>
    <row r="37" spans="1:3" s="33" customFormat="1" x14ac:dyDescent="0.25">
      <c r="A37" s="5" t="s">
        <v>53</v>
      </c>
      <c r="B37" s="29" t="s">
        <v>54</v>
      </c>
      <c r="C37" s="14">
        <f>+SUM(C38:C40)</f>
        <v>259195.8</v>
      </c>
    </row>
    <row r="38" spans="1:3" s="33" customFormat="1" x14ac:dyDescent="0.25">
      <c r="A38" s="4" t="s">
        <v>55</v>
      </c>
      <c r="B38" s="31" t="s">
        <v>56</v>
      </c>
      <c r="C38" s="15">
        <v>210417.3</v>
      </c>
    </row>
    <row r="39" spans="1:3" s="33" customFormat="1" ht="16.5" customHeight="1" x14ac:dyDescent="0.25">
      <c r="A39" s="4" t="s">
        <v>57</v>
      </c>
      <c r="B39" s="31" t="s">
        <v>58</v>
      </c>
      <c r="C39" s="15">
        <v>38196.999999999993</v>
      </c>
    </row>
    <row r="40" spans="1:3" s="33" customFormat="1" x14ac:dyDescent="0.25">
      <c r="A40" s="4" t="s">
        <v>59</v>
      </c>
      <c r="B40" s="31" t="s">
        <v>82</v>
      </c>
      <c r="C40" s="16">
        <v>10581.499999999998</v>
      </c>
    </row>
    <row r="41" spans="1:3" s="33" customFormat="1" ht="31.5" x14ac:dyDescent="0.25">
      <c r="A41" s="3" t="s">
        <v>60</v>
      </c>
      <c r="B41" s="29" t="s">
        <v>61</v>
      </c>
      <c r="C41" s="14">
        <v>1020</v>
      </c>
    </row>
    <row r="42" spans="1:3" s="33" customFormat="1" x14ac:dyDescent="0.25">
      <c r="A42" s="3" t="s">
        <v>62</v>
      </c>
      <c r="B42" s="27" t="s">
        <v>63</v>
      </c>
      <c r="C42" s="14">
        <f>+C35+C36</f>
        <v>750902.2</v>
      </c>
    </row>
    <row r="43" spans="1:3" s="33" customFormat="1" x14ac:dyDescent="0.25">
      <c r="A43" s="4" t="s">
        <v>64</v>
      </c>
      <c r="B43" s="31" t="s">
        <v>83</v>
      </c>
      <c r="C43" s="15">
        <v>19000</v>
      </c>
    </row>
    <row r="44" spans="1:3" s="33" customFormat="1" x14ac:dyDescent="0.25">
      <c r="A44" s="4" t="s">
        <v>65</v>
      </c>
      <c r="B44" s="30" t="s">
        <v>66</v>
      </c>
      <c r="C44" s="15">
        <v>64853.700000000004</v>
      </c>
    </row>
    <row r="45" spans="1:3" s="33" customFormat="1" x14ac:dyDescent="0.25">
      <c r="A45" s="3" t="s">
        <v>67</v>
      </c>
      <c r="B45" s="28" t="s">
        <v>68</v>
      </c>
      <c r="C45" s="14">
        <f>C42+C43+C44</f>
        <v>834755.89999999991</v>
      </c>
    </row>
    <row r="46" spans="1:3" s="33" customFormat="1" x14ac:dyDescent="0.25">
      <c r="A46" s="1"/>
      <c r="B46" s="36"/>
      <c r="C46" s="37"/>
    </row>
    <row r="47" spans="1:3" s="33" customFormat="1" x14ac:dyDescent="0.25">
      <c r="A47" s="1"/>
      <c r="B47" s="17" t="s">
        <v>69</v>
      </c>
      <c r="C47" s="10"/>
    </row>
    <row r="48" spans="1:3" x14ac:dyDescent="0.25">
      <c r="C48" s="10"/>
    </row>
    <row r="49" spans="1:3" ht="31.5" x14ac:dyDescent="0.25">
      <c r="A49" s="6" t="s">
        <v>70</v>
      </c>
      <c r="B49" s="6" t="s">
        <v>71</v>
      </c>
      <c r="C49" s="2" t="s">
        <v>4</v>
      </c>
    </row>
    <row r="50" spans="1:3" x14ac:dyDescent="0.25">
      <c r="A50" s="7"/>
      <c r="B50" s="18" t="s">
        <v>72</v>
      </c>
      <c r="C50" s="19"/>
    </row>
    <row r="51" spans="1:3" ht="31.5" x14ac:dyDescent="0.25">
      <c r="A51" s="8">
        <v>1</v>
      </c>
      <c r="B51" s="24" t="s">
        <v>73</v>
      </c>
      <c r="C51" s="39">
        <v>42515.4</v>
      </c>
    </row>
    <row r="52" spans="1:3" ht="31.5" x14ac:dyDescent="0.25">
      <c r="A52" s="8">
        <v>2</v>
      </c>
      <c r="B52" s="25" t="s">
        <v>74</v>
      </c>
      <c r="C52" s="39">
        <v>542347.4</v>
      </c>
    </row>
    <row r="53" spans="1:3" ht="21.75" customHeight="1" x14ac:dyDescent="0.25">
      <c r="A53" s="8">
        <v>3</v>
      </c>
      <c r="B53" s="26" t="s">
        <v>75</v>
      </c>
      <c r="C53" s="39">
        <v>248666.4</v>
      </c>
    </row>
    <row r="54" spans="1:3" x14ac:dyDescent="0.25">
      <c r="A54" s="9"/>
      <c r="B54" s="27" t="s">
        <v>76</v>
      </c>
      <c r="C54" s="39">
        <v>1226.7</v>
      </c>
    </row>
    <row r="55" spans="1:3" x14ac:dyDescent="0.25">
      <c r="A55" s="9"/>
      <c r="B55" s="20" t="s">
        <v>77</v>
      </c>
      <c r="C55" s="21">
        <f>C51+C52+C53+C54</f>
        <v>834755.9</v>
      </c>
    </row>
    <row r="56" spans="1:3" x14ac:dyDescent="0.25">
      <c r="C56" s="22"/>
    </row>
    <row r="57" spans="1:3" x14ac:dyDescent="0.25">
      <c r="B57" s="23"/>
      <c r="C57" s="38"/>
    </row>
    <row r="58" spans="1:3" x14ac:dyDescent="0.25">
      <c r="C58" s="38"/>
    </row>
    <row r="59" spans="1:3" x14ac:dyDescent="0.25">
      <c r="C59" s="38"/>
    </row>
    <row r="100" s="38" customFormat="1" x14ac:dyDescent="0.25"/>
    <row r="101" s="38" customFormat="1" x14ac:dyDescent="0.25"/>
    <row r="102" s="38" customFormat="1" x14ac:dyDescent="0.25"/>
    <row r="103" s="38" customFormat="1" x14ac:dyDescent="0.25"/>
    <row r="104" s="38" customFormat="1" x14ac:dyDescent="0.25"/>
    <row r="105" s="38" customFormat="1" x14ac:dyDescent="0.25"/>
    <row r="106" s="38" customFormat="1" x14ac:dyDescent="0.25"/>
    <row r="107" s="38" customFormat="1" x14ac:dyDescent="0.25"/>
    <row r="108" s="38" customFormat="1" x14ac:dyDescent="0.25"/>
    <row r="109" s="38" customFormat="1" x14ac:dyDescent="0.25"/>
    <row r="110" s="38" customFormat="1" x14ac:dyDescent="0.25"/>
    <row r="111" s="38" customFormat="1" x14ac:dyDescent="0.25"/>
    <row r="112" s="38" customFormat="1" x14ac:dyDescent="0.25"/>
    <row r="113" s="38" customFormat="1" x14ac:dyDescent="0.25"/>
    <row r="114" s="38" customFormat="1" x14ac:dyDescent="0.25"/>
    <row r="115" s="38" customFormat="1" x14ac:dyDescent="0.25"/>
    <row r="116" s="38" customFormat="1" x14ac:dyDescent="0.25"/>
    <row r="117" s="38" customFormat="1" x14ac:dyDescent="0.25"/>
    <row r="118" s="38" customFormat="1" x14ac:dyDescent="0.25"/>
    <row r="119" s="38" customFormat="1" x14ac:dyDescent="0.25"/>
    <row r="120" s="38" customFormat="1" x14ac:dyDescent="0.25"/>
    <row r="121" s="38" customFormat="1" x14ac:dyDescent="0.25"/>
    <row r="122" s="38" customFormat="1" x14ac:dyDescent="0.25"/>
    <row r="123" s="38" customFormat="1" x14ac:dyDescent="0.25"/>
    <row r="124" s="38" customFormat="1" x14ac:dyDescent="0.25"/>
    <row r="125" s="38" customFormat="1" x14ac:dyDescent="0.25"/>
    <row r="126" s="38" customFormat="1" x14ac:dyDescent="0.25"/>
    <row r="127" s="38" customFormat="1" x14ac:dyDescent="0.25"/>
    <row r="128" s="38" customFormat="1" x14ac:dyDescent="0.25"/>
    <row r="129" s="38" customFormat="1" x14ac:dyDescent="0.25"/>
    <row r="130" s="38" customFormat="1" x14ac:dyDescent="0.25"/>
    <row r="131" s="38" customFormat="1" x14ac:dyDescent="0.25"/>
    <row r="132" s="38" customFormat="1" x14ac:dyDescent="0.25"/>
  </sheetData>
  <mergeCells count="1">
    <mergeCell ref="A6:C6"/>
  </mergeCells>
  <pageMargins left="0.70866141732283472" right="0.31496062992125984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2026_1 priedas</vt:lpstr>
      <vt:lpstr>'2026_1 priedas'!Print_Titles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Austėja Jurkšaitytė</dc:creator>
  <cp:lastModifiedBy>Audronė Petkienė</cp:lastModifiedBy>
  <cp:lastPrinted>2026-01-30T10:54:53Z</cp:lastPrinted>
  <dcterms:created xsi:type="dcterms:W3CDTF">2026-01-27T09:48:17Z</dcterms:created>
  <dcterms:modified xsi:type="dcterms:W3CDTF">2026-02-24T09:30:54Z</dcterms:modified>
</cp:coreProperties>
</file>