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W:\Sekretoriatas\_SPRENDIMAI\"/>
    </mc:Choice>
  </mc:AlternateContent>
  <xr:revisionPtr revIDLastSave="0" documentId="8_{DC6E6DF6-E8DF-402A-BBAA-E02D9301AE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m. 1 priedas" sheetId="1" r:id="rId1"/>
  </sheets>
  <definedNames>
    <definedName name="_xlnm._FilterDatabase" localSheetId="0" hidden="1">'2024 m. 1 priedas'!$A$10:$D$58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7" i="1"/>
  <c r="C13" i="1"/>
  <c r="C27" i="1" l="1"/>
  <c r="C25" i="1"/>
  <c r="C24" i="1" s="1"/>
  <c r="C19" i="1" s="1"/>
  <c r="C49" i="1" l="1"/>
  <c r="C36" i="1"/>
  <c r="C11" i="1"/>
  <c r="C33" i="1" s="1"/>
  <c r="C34" i="1" l="1"/>
  <c r="C68" i="1"/>
  <c r="C55" i="1" l="1"/>
  <c r="C58" i="1" s="1"/>
</calcChain>
</file>

<file path=xl/sharedStrings.xml><?xml version="1.0" encoding="utf-8"?>
<sst xmlns="http://schemas.openxmlformats.org/spreadsheetml/2006/main" count="115" uniqueCount="114">
  <si>
    <t>Kauno miesto savivaldybės tarybos</t>
  </si>
  <si>
    <t>1 priedas</t>
  </si>
  <si>
    <t xml:space="preserve"> KAUNO MIESTO SAVIVALDYBĖS 2024 METŲ BIUDŽETAS</t>
  </si>
  <si>
    <t>PAJAMOS</t>
  </si>
  <si>
    <t>Eil. Nr.</t>
  </si>
  <si>
    <t>Pavadinimas</t>
  </si>
  <si>
    <t>Iš viso
(tūkst. Eur)</t>
  </si>
  <si>
    <t>1.</t>
  </si>
  <si>
    <t>2.</t>
  </si>
  <si>
    <t>3.</t>
  </si>
  <si>
    <t>Gyventojų pajamų mokestis</t>
  </si>
  <si>
    <t>4.</t>
  </si>
  <si>
    <t>5.</t>
  </si>
  <si>
    <t>6.</t>
  </si>
  <si>
    <t>Žemės mokestis</t>
  </si>
  <si>
    <t>7.</t>
  </si>
  <si>
    <t>Paveldimo turto mokestis</t>
  </si>
  <si>
    <t>8.</t>
  </si>
  <si>
    <t>Nekilnojamojo turto mokestis</t>
  </si>
  <si>
    <t>9.</t>
  </si>
  <si>
    <t>10.</t>
  </si>
  <si>
    <t>Mokesčiai už aplinkos teršimą</t>
  </si>
  <si>
    <t>11.</t>
  </si>
  <si>
    <t>12.</t>
  </si>
  <si>
    <t>13.</t>
  </si>
  <si>
    <t>Dividendai</t>
  </si>
  <si>
    <t>14.</t>
  </si>
  <si>
    <t>Nuomos mokestis už valstybinę žemę</t>
  </si>
  <si>
    <t>15.</t>
  </si>
  <si>
    <t>Mokesčiai už valstybinius gamtos išteklius</t>
  </si>
  <si>
    <t>16.</t>
  </si>
  <si>
    <t>17.</t>
  </si>
  <si>
    <t>Biudžetinių įstaigų pajamos už prekes ir paslaugas</t>
  </si>
  <si>
    <t>18.</t>
  </si>
  <si>
    <t>Pajamos už ilgalaikio ir trumpalaikio materialiojo turto nuomą</t>
  </si>
  <si>
    <t>19.</t>
  </si>
  <si>
    <t>Įmokos už išlaikymą švietimo, socialinės apsaugos ir kitose įstaigose</t>
  </si>
  <si>
    <t>20.</t>
  </si>
  <si>
    <t>Valstybinė rinkliava</t>
  </si>
  <si>
    <t>21.</t>
  </si>
  <si>
    <t>Vietinė rinkliava</t>
  </si>
  <si>
    <t>22.</t>
  </si>
  <si>
    <t>Pajamos iš baudų ir konfiskacijos</t>
  </si>
  <si>
    <t>23.</t>
  </si>
  <si>
    <t>Kitos neišvardytos pajamos</t>
  </si>
  <si>
    <t>24.</t>
  </si>
  <si>
    <t>Materialiojo ir nematerialiojo turto realizavimo pajamos</t>
  </si>
  <si>
    <t>25.</t>
  </si>
  <si>
    <t>26.</t>
  </si>
  <si>
    <t>27.</t>
  </si>
  <si>
    <t>28.</t>
  </si>
  <si>
    <t>Ugdymo reikmėms finansuoti</t>
  </si>
  <si>
    <t>29.</t>
  </si>
  <si>
    <t>30.</t>
  </si>
  <si>
    <t>Iš apskričių perduotoms švietimo įstaigoms išlaikyti</t>
  </si>
  <si>
    <t>31.</t>
  </si>
  <si>
    <t>Klasėms, skirtoms specialiųjų ugdymosi poreikių turintiems mokiniams, išlaikyti</t>
  </si>
  <si>
    <t>32.</t>
  </si>
  <si>
    <t>Valstybinėms (valstybės perduotoms savivaldybėms) funkcijoms atlikti</t>
  </si>
  <si>
    <t>33.</t>
  </si>
  <si>
    <t>Savivaldybių viešosioms bibliotekoms dokumentams įsigyti</t>
  </si>
  <si>
    <t>34.</t>
  </si>
  <si>
    <t>Akredituotai vaikų dienos socialinei priežiūrai teikti</t>
  </si>
  <si>
    <t>35.</t>
  </si>
  <si>
    <t>Neformaliajam vaikų švietimui finansuoti</t>
  </si>
  <si>
    <t>36.</t>
  </si>
  <si>
    <t>37.</t>
  </si>
  <si>
    <t>38.</t>
  </si>
  <si>
    <t>39.</t>
  </si>
  <si>
    <t>Neįgaliesiems asmenims, auginantiems vaikus, bazinei socialinei išmokai (20 proc.) mokėti</t>
  </si>
  <si>
    <t>40.</t>
  </si>
  <si>
    <t>Socialinės reabilitacijos paslaugų neįgaliesiems teikimo bendruomenėje projektams finansuoti</t>
  </si>
  <si>
    <t>41.</t>
  </si>
  <si>
    <t>Vaikų, atvykusių iš Ukrainos, institucinei socialinei globai finansuoti</t>
  </si>
  <si>
    <t>42.</t>
  </si>
  <si>
    <t>43.</t>
  </si>
  <si>
    <t>Vienkartinėms išmokoms įsikurti gyvenamojoje vietoje savivaldybės teritorijoje ir (ar) mėnesinėms kompensacijoms vaiko ugdymo pagal ikimokyklinio ar priešmokyklinio ugdymo programą išlaidoms finansuoti</t>
  </si>
  <si>
    <t>44.</t>
  </si>
  <si>
    <t>45.</t>
  </si>
  <si>
    <t>Socialinę riziką patiriančių vaikų ikimokykliniam ugdymui</t>
  </si>
  <si>
    <t>46.</t>
  </si>
  <si>
    <t>Kompleksinėms paslaugoms šeimai organizuoti</t>
  </si>
  <si>
    <t>47.</t>
  </si>
  <si>
    <t>Miškų priežiūros, apsaugos ir tvarkymo darbams vykdyti</t>
  </si>
  <si>
    <t>48.</t>
  </si>
  <si>
    <t>Socialinių paslaugų srities darbuotojų darbo užmokesčiui didinti</t>
  </si>
  <si>
    <t>Bendruomeninei veiklai stiprinti, įgyvendinant bandomąjį modelį</t>
  </si>
  <si>
    <t>Finansinių įsipareigojimų prisiėmimo (skolinimosi) pajamos</t>
  </si>
  <si>
    <t>Biudžeto lėšų likutis</t>
  </si>
  <si>
    <t>ASIGNAVIMAI</t>
  </si>
  <si>
    <t>Savivaldybės administracija</t>
  </si>
  <si>
    <t>Atvirumo ir bendradarbiavimo, plėtojant miesto ekonomiką, kultūrą ir turizmą, programa</t>
  </si>
  <si>
    <t>Gyventojo poreikius atliepianti gyvenimo kokybės sumaniam, aktyviam ir sveikam gyventojui programa</t>
  </si>
  <si>
    <t>Tvarumo bei žaliojo kurso principais tvariai valdomo miesto programa</t>
  </si>
  <si>
    <t>Mero rezervas</t>
  </si>
  <si>
    <t>Iš viso</t>
  </si>
  <si>
    <t>Kelių priežiūros ir plėtros programos finansavimo lėšos valstybei svarbiems vietinės reikšmės kelių objektams finansuoti</t>
  </si>
  <si>
    <t>Asignavimų valdytojas ir programos pavadinimas</t>
  </si>
  <si>
    <t>Asmeninės pagalbos teikimui finansuoti</t>
  </si>
  <si>
    <t>MOKESČIAI (2 + 3 + 7)</t>
  </si>
  <si>
    <t>Turto mokesčiai (4 + 5 + 6)</t>
  </si>
  <si>
    <t>Prekių ir paslaugų mokesčiai (8)</t>
  </si>
  <si>
    <t>Turto pajamos (11 + 12 + 13)</t>
  </si>
  <si>
    <t>Pajamos už prekes ir paslaugas (15 + 16 + 17 + 18 + 19)</t>
  </si>
  <si>
    <t>IŠ VISO (1 + 9)</t>
  </si>
  <si>
    <t>KITOS PAJAMOS (10 + 14 + 20 + 21 + 22 + 23)</t>
  </si>
  <si>
    <t>VALSTYBĖS BIUDŽETO DOTACIJOS (25 + 26 + 27 + 28 + 29 + 30 + 31 + 32 + 33 + 34 + 35 + 36 + 37 + 38 + 39 + 40 + 41 + 42 + 43 + 44)</t>
  </si>
  <si>
    <t>IŠ VISO MOKESČIŲ, PAJAMŲ IR DOTACIJŲ (23 + 24)</t>
  </si>
  <si>
    <t>IŠ VISO (45 + 46 + 47)</t>
  </si>
  <si>
    <t>Programos kodas</t>
  </si>
  <si>
    <t>Kompensacijoms už būsto suteikimą ukrainiečiams</t>
  </si>
  <si>
    <t>Suaugusiųjų, atvykusių iš Ukrainos, socialinės globos išlaidoms kompensuoti</t>
  </si>
  <si>
    <t xml:space="preserve">2024 m. vasario 13 d. </t>
  </si>
  <si>
    <t>sprendimo Nr. 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</si>
</sst>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6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/>
    <xf numFmtId="4" fontId="3" fillId="0" borderId="0" xfId="1" applyNumberFormat="1" applyFont="1"/>
    <xf numFmtId="3" fontId="0" fillId="0" borderId="0" xfId="0" applyNumberForma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/>
    </xf>
    <xf numFmtId="164" fontId="4" fillId="0" borderId="4" xfId="1" applyNumberFormat="1" applyFont="1" applyBorder="1"/>
    <xf numFmtId="0" fontId="3" fillId="0" borderId="4" xfId="1" applyFont="1" applyBorder="1" applyAlignment="1">
      <alignment horizontal="right"/>
    </xf>
    <xf numFmtId="164" fontId="3" fillId="0" borderId="4" xfId="1" applyNumberFormat="1" applyFont="1" applyBorder="1"/>
    <xf numFmtId="164" fontId="3" fillId="0" borderId="5" xfId="1" applyNumberFormat="1" applyFont="1" applyBorder="1"/>
    <xf numFmtId="1" fontId="0" fillId="0" borderId="0" xfId="0" applyNumberFormat="1"/>
    <xf numFmtId="1" fontId="1" fillId="0" borderId="0" xfId="0" applyNumberFormat="1" applyFont="1"/>
    <xf numFmtId="164" fontId="0" fillId="0" borderId="0" xfId="0" applyNumberFormat="1"/>
    <xf numFmtId="0" fontId="4" fillId="0" borderId="4" xfId="1" applyFont="1" applyBorder="1" applyAlignment="1">
      <alignment horizontal="right" wrapText="1"/>
    </xf>
    <xf numFmtId="164" fontId="3" fillId="0" borderId="4" xfId="2" applyNumberFormat="1" applyFont="1" applyFill="1" applyBorder="1" applyAlignment="1">
      <alignment horizontal="right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1" applyFont="1" applyBorder="1"/>
    <xf numFmtId="0" fontId="4" fillId="0" borderId="4" xfId="1" applyFont="1" applyBorder="1" applyAlignment="1">
      <alignment horizontal="left" wrapText="1"/>
    </xf>
    <xf numFmtId="0" fontId="4" fillId="0" borderId="4" xfId="1" applyFont="1" applyBorder="1" applyAlignment="1">
      <alignment horizontal="center"/>
    </xf>
    <xf numFmtId="164" fontId="4" fillId="0" borderId="3" xfId="1" applyNumberFormat="1" applyFont="1" applyBorder="1"/>
    <xf numFmtId="164" fontId="3" fillId="0" borderId="0" xfId="1" applyNumberFormat="1" applyFont="1"/>
    <xf numFmtId="0" fontId="3" fillId="0" borderId="7" xfId="1" applyFont="1" applyBorder="1"/>
    <xf numFmtId="164" fontId="3" fillId="0" borderId="7" xfId="1" applyNumberFormat="1" applyFont="1" applyBorder="1"/>
    <xf numFmtId="4" fontId="0" fillId="0" borderId="0" xfId="0" applyNumberFormat="1"/>
    <xf numFmtId="0" fontId="3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left" wrapText="1"/>
    </xf>
    <xf numFmtId="0" fontId="4" fillId="0" borderId="2" xfId="1" applyFont="1" applyBorder="1" applyAlignment="1">
      <alignment horizontal="left" wrapText="1"/>
    </xf>
    <xf numFmtId="0" fontId="4" fillId="0" borderId="2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wrapText="1"/>
    </xf>
    <xf numFmtId="164" fontId="5" fillId="0" borderId="0" xfId="0" applyNumberFormat="1" applyFont="1"/>
    <xf numFmtId="164" fontId="3" fillId="0" borderId="1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top" wrapText="1"/>
    </xf>
    <xf numFmtId="164" fontId="3" fillId="0" borderId="4" xfId="0" applyNumberFormat="1" applyFont="1" applyBorder="1"/>
    <xf numFmtId="0" fontId="4" fillId="0" borderId="4" xfId="1" applyFont="1" applyBorder="1" applyAlignment="1">
      <alignment horizontal="center" vertical="top"/>
    </xf>
    <xf numFmtId="0" fontId="4" fillId="0" borderId="0" xfId="1" applyFont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Kablelis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3"/>
  <sheetViews>
    <sheetView tabSelected="1" zoomScale="115" zoomScaleNormal="115" workbookViewId="0">
      <selection activeCell="C3" sqref="C3"/>
    </sheetView>
  </sheetViews>
  <sheetFormatPr defaultColWidth="8.85546875" defaultRowHeight="15.75" x14ac:dyDescent="0.25"/>
  <cols>
    <col min="1" max="1" width="10.7109375" style="1" customWidth="1"/>
    <col min="2" max="2" width="63.42578125" style="1" customWidth="1"/>
    <col min="3" max="3" width="19.42578125" style="26" customWidth="1"/>
    <col min="4" max="4" width="17.5703125" customWidth="1"/>
    <col min="5" max="5" width="15" style="3" customWidth="1"/>
    <col min="6" max="16384" width="8.85546875" style="1"/>
  </cols>
  <sheetData>
    <row r="1" spans="1:4" ht="29.45" customHeight="1" x14ac:dyDescent="0.25">
      <c r="C1" s="38" t="s">
        <v>0</v>
      </c>
    </row>
    <row r="2" spans="1:4" x14ac:dyDescent="0.25">
      <c r="C2" s="26" t="s">
        <v>112</v>
      </c>
    </row>
    <row r="3" spans="1:4" x14ac:dyDescent="0.25">
      <c r="C3" s="26" t="s">
        <v>113</v>
      </c>
    </row>
    <row r="4" spans="1:4" s="3" customFormat="1" x14ac:dyDescent="0.25">
      <c r="A4" s="1"/>
      <c r="B4" s="1"/>
      <c r="C4" s="26" t="s">
        <v>1</v>
      </c>
      <c r="D4"/>
    </row>
    <row r="5" spans="1:4" s="3" customFormat="1" ht="15" customHeight="1" x14ac:dyDescent="0.25">
      <c r="A5" s="1"/>
      <c r="B5" s="1"/>
      <c r="C5" s="26"/>
      <c r="D5"/>
    </row>
    <row r="6" spans="1:4" s="3" customFormat="1" x14ac:dyDescent="0.25">
      <c r="A6" s="44" t="s">
        <v>2</v>
      </c>
      <c r="B6" s="44"/>
      <c r="C6" s="44"/>
      <c r="D6"/>
    </row>
    <row r="7" spans="1:4" s="3" customFormat="1" ht="11.45" customHeight="1" x14ac:dyDescent="0.25">
      <c r="A7" s="1"/>
      <c r="B7" s="1"/>
      <c r="C7" s="26"/>
      <c r="D7"/>
    </row>
    <row r="8" spans="1:4" s="3" customFormat="1" ht="17.45" customHeight="1" x14ac:dyDescent="0.25">
      <c r="A8" s="1"/>
      <c r="B8" s="4" t="s">
        <v>3</v>
      </c>
      <c r="C8" s="26"/>
      <c r="D8"/>
    </row>
    <row r="9" spans="1:4" s="3" customFormat="1" ht="13.35" customHeight="1" x14ac:dyDescent="0.25">
      <c r="A9" s="1"/>
      <c r="B9" s="1"/>
      <c r="C9" s="39"/>
    </row>
    <row r="10" spans="1:4" s="3" customFormat="1" ht="31.5" x14ac:dyDescent="0.25">
      <c r="A10" s="5" t="s">
        <v>4</v>
      </c>
      <c r="B10" s="30" t="s">
        <v>5</v>
      </c>
      <c r="C10" s="40" t="s">
        <v>6</v>
      </c>
    </row>
    <row r="11" spans="1:4" s="3" customFormat="1" x14ac:dyDescent="0.25">
      <c r="A11" s="6" t="s">
        <v>7</v>
      </c>
      <c r="B11" s="31" t="s">
        <v>99</v>
      </c>
      <c r="C11" s="7">
        <f>+C12+C13+C17</f>
        <v>346510</v>
      </c>
    </row>
    <row r="12" spans="1:4" s="3" customFormat="1" x14ac:dyDescent="0.25">
      <c r="A12" s="6" t="s">
        <v>8</v>
      </c>
      <c r="B12" s="31" t="s">
        <v>10</v>
      </c>
      <c r="C12" s="7">
        <v>323140</v>
      </c>
    </row>
    <row r="13" spans="1:4" s="3" customFormat="1" x14ac:dyDescent="0.25">
      <c r="A13" s="6" t="s">
        <v>9</v>
      </c>
      <c r="B13" s="34" t="s">
        <v>100</v>
      </c>
      <c r="C13" s="7">
        <f>C14+C15+C16</f>
        <v>22320</v>
      </c>
    </row>
    <row r="14" spans="1:4" s="3" customFormat="1" x14ac:dyDescent="0.25">
      <c r="A14" s="8" t="s">
        <v>11</v>
      </c>
      <c r="B14" s="32" t="s">
        <v>14</v>
      </c>
      <c r="C14" s="9">
        <v>3000</v>
      </c>
    </row>
    <row r="15" spans="1:4" s="3" customFormat="1" x14ac:dyDescent="0.25">
      <c r="A15" s="8" t="s">
        <v>12</v>
      </c>
      <c r="B15" s="32" t="s">
        <v>16</v>
      </c>
      <c r="C15" s="9">
        <v>320</v>
      </c>
    </row>
    <row r="16" spans="1:4" s="3" customFormat="1" x14ac:dyDescent="0.25">
      <c r="A16" s="8" t="s">
        <v>13</v>
      </c>
      <c r="B16" s="32" t="s">
        <v>18</v>
      </c>
      <c r="C16" s="9">
        <v>19000</v>
      </c>
    </row>
    <row r="17" spans="1:4" s="3" customFormat="1" x14ac:dyDescent="0.25">
      <c r="A17" s="6" t="s">
        <v>15</v>
      </c>
      <c r="B17" s="31" t="s">
        <v>101</v>
      </c>
      <c r="C17" s="7">
        <f>C18</f>
        <v>1050</v>
      </c>
    </row>
    <row r="18" spans="1:4" s="3" customFormat="1" x14ac:dyDescent="0.25">
      <c r="A18" s="8" t="s">
        <v>17</v>
      </c>
      <c r="B18" s="32" t="s">
        <v>21</v>
      </c>
      <c r="C18" s="9">
        <v>1050</v>
      </c>
    </row>
    <row r="19" spans="1:4" s="3" customFormat="1" x14ac:dyDescent="0.25">
      <c r="A19" s="6" t="s">
        <v>19</v>
      </c>
      <c r="B19" s="31" t="s">
        <v>105</v>
      </c>
      <c r="C19" s="7">
        <f>C20+C24+C30+C31+C32</f>
        <v>41314.400000000001</v>
      </c>
    </row>
    <row r="20" spans="1:4" s="3" customFormat="1" x14ac:dyDescent="0.25">
      <c r="A20" s="6" t="s">
        <v>20</v>
      </c>
      <c r="B20" s="31" t="s">
        <v>102</v>
      </c>
      <c r="C20" s="7">
        <f>C21+C22+C23</f>
        <v>5600</v>
      </c>
    </row>
    <row r="21" spans="1:4" s="3" customFormat="1" x14ac:dyDescent="0.25">
      <c r="A21" s="8" t="s">
        <v>22</v>
      </c>
      <c r="B21" s="32" t="s">
        <v>25</v>
      </c>
      <c r="C21" s="9">
        <v>2500</v>
      </c>
    </row>
    <row r="22" spans="1:4" s="3" customFormat="1" x14ac:dyDescent="0.25">
      <c r="A22" s="8" t="s">
        <v>23</v>
      </c>
      <c r="B22" s="33" t="s">
        <v>27</v>
      </c>
      <c r="C22" s="9">
        <v>2800</v>
      </c>
    </row>
    <row r="23" spans="1:4" s="3" customFormat="1" ht="15" customHeight="1" x14ac:dyDescent="0.25">
      <c r="A23" s="8" t="s">
        <v>24</v>
      </c>
      <c r="B23" s="33" t="s">
        <v>29</v>
      </c>
      <c r="C23" s="9">
        <v>300</v>
      </c>
    </row>
    <row r="24" spans="1:4" s="3" customFormat="1" x14ac:dyDescent="0.25">
      <c r="A24" s="6" t="s">
        <v>26</v>
      </c>
      <c r="B24" s="35" t="s">
        <v>103</v>
      </c>
      <c r="C24" s="7">
        <f>C25+C26+C27+C28+C29</f>
        <v>29461.4</v>
      </c>
    </row>
    <row r="25" spans="1:4" s="3" customFormat="1" x14ac:dyDescent="0.25">
      <c r="A25" s="8" t="s">
        <v>28</v>
      </c>
      <c r="B25" s="32" t="s">
        <v>32</v>
      </c>
      <c r="C25" s="10">
        <f>2721.3+1100+114</f>
        <v>3935.3</v>
      </c>
      <c r="D25" s="11"/>
    </row>
    <row r="26" spans="1:4" s="3" customFormat="1" x14ac:dyDescent="0.25">
      <c r="A26" s="8" t="s">
        <v>30</v>
      </c>
      <c r="B26" s="32" t="s">
        <v>34</v>
      </c>
      <c r="C26" s="10">
        <v>5933.8</v>
      </c>
      <c r="D26" s="11"/>
    </row>
    <row r="27" spans="1:4" s="3" customFormat="1" x14ac:dyDescent="0.25">
      <c r="A27" s="8" t="s">
        <v>31</v>
      </c>
      <c r="B27" s="32" t="s">
        <v>36</v>
      </c>
      <c r="C27" s="10">
        <f>100+915.4+7898.9</f>
        <v>8914.2999999999993</v>
      </c>
      <c r="D27" s="11"/>
    </row>
    <row r="28" spans="1:4" s="3" customFormat="1" x14ac:dyDescent="0.25">
      <c r="A28" s="8" t="s">
        <v>33</v>
      </c>
      <c r="B28" s="32" t="s">
        <v>38</v>
      </c>
      <c r="C28" s="9">
        <v>186</v>
      </c>
    </row>
    <row r="29" spans="1:4" s="3" customFormat="1" x14ac:dyDescent="0.25">
      <c r="A29" s="8" t="s">
        <v>35</v>
      </c>
      <c r="B29" s="32" t="s">
        <v>40</v>
      </c>
      <c r="C29" s="9">
        <v>10492</v>
      </c>
    </row>
    <row r="30" spans="1:4" s="3" customFormat="1" x14ac:dyDescent="0.25">
      <c r="A30" s="6" t="s">
        <v>37</v>
      </c>
      <c r="B30" s="31" t="s">
        <v>42</v>
      </c>
      <c r="C30" s="7">
        <v>903</v>
      </c>
    </row>
    <row r="31" spans="1:4" customFormat="1" x14ac:dyDescent="0.25">
      <c r="A31" s="6" t="s">
        <v>39</v>
      </c>
      <c r="B31" s="31" t="s">
        <v>44</v>
      </c>
      <c r="C31" s="7">
        <v>600</v>
      </c>
      <c r="D31" s="3"/>
    </row>
    <row r="32" spans="1:4" customFormat="1" ht="17.45" customHeight="1" x14ac:dyDescent="0.25">
      <c r="A32" s="6" t="s">
        <v>41</v>
      </c>
      <c r="B32" s="34" t="s">
        <v>46</v>
      </c>
      <c r="C32" s="7">
        <v>4750</v>
      </c>
      <c r="D32" s="3"/>
    </row>
    <row r="33" spans="1:4" customFormat="1" x14ac:dyDescent="0.25">
      <c r="A33" s="6" t="s">
        <v>43</v>
      </c>
      <c r="B33" s="31" t="s">
        <v>104</v>
      </c>
      <c r="C33" s="7">
        <f>C11+C19</f>
        <v>387824.4</v>
      </c>
      <c r="D33" s="13"/>
    </row>
    <row r="34" spans="1:4" customFormat="1" ht="47.25" x14ac:dyDescent="0.25">
      <c r="A34" s="14" t="s">
        <v>45</v>
      </c>
      <c r="B34" s="35" t="s">
        <v>106</v>
      </c>
      <c r="C34" s="7">
        <f>+SUM(C35:C54)</f>
        <v>200013.20000000004</v>
      </c>
      <c r="D34" s="3"/>
    </row>
    <row r="35" spans="1:4" customFormat="1" x14ac:dyDescent="0.25">
      <c r="A35" s="8" t="s">
        <v>47</v>
      </c>
      <c r="B35" s="36" t="s">
        <v>51</v>
      </c>
      <c r="C35" s="9">
        <v>153676.70000000001</v>
      </c>
      <c r="D35" s="11"/>
    </row>
    <row r="36" spans="1:4" customFormat="1" ht="30.75" customHeight="1" x14ac:dyDescent="0.25">
      <c r="A36" s="8" t="s">
        <v>48</v>
      </c>
      <c r="B36" s="36" t="s">
        <v>58</v>
      </c>
      <c r="C36" s="10">
        <f>33791</f>
        <v>33791</v>
      </c>
      <c r="D36" s="11"/>
    </row>
    <row r="37" spans="1:4" customFormat="1" ht="31.5" x14ac:dyDescent="0.25">
      <c r="A37" s="8" t="s">
        <v>49</v>
      </c>
      <c r="B37" s="36" t="s">
        <v>96</v>
      </c>
      <c r="C37" s="10">
        <v>4014</v>
      </c>
      <c r="D37" s="11"/>
    </row>
    <row r="38" spans="1:4" customFormat="1" x14ac:dyDescent="0.25">
      <c r="A38" s="8" t="s">
        <v>50</v>
      </c>
      <c r="B38" s="36" t="s">
        <v>54</v>
      </c>
      <c r="C38" s="10">
        <v>3427.2</v>
      </c>
      <c r="D38" s="11"/>
    </row>
    <row r="39" spans="1:4" customFormat="1" x14ac:dyDescent="0.25">
      <c r="A39" s="8" t="s">
        <v>52</v>
      </c>
      <c r="B39" s="36" t="s">
        <v>64</v>
      </c>
      <c r="C39" s="9">
        <v>2298.6</v>
      </c>
      <c r="D39" s="11"/>
    </row>
    <row r="40" spans="1:4" customFormat="1" x14ac:dyDescent="0.25">
      <c r="A40" s="8" t="s">
        <v>53</v>
      </c>
      <c r="B40" s="36" t="s">
        <v>98</v>
      </c>
      <c r="C40" s="9">
        <v>662.2</v>
      </c>
      <c r="D40" s="11"/>
    </row>
    <row r="41" spans="1:4" customFormat="1" x14ac:dyDescent="0.25">
      <c r="A41" s="8" t="s">
        <v>55</v>
      </c>
      <c r="B41" s="36" t="s">
        <v>62</v>
      </c>
      <c r="C41" s="9">
        <v>501.9</v>
      </c>
      <c r="D41" s="11"/>
    </row>
    <row r="42" spans="1:4" customFormat="1" ht="31.5" x14ac:dyDescent="0.25">
      <c r="A42" s="8" t="s">
        <v>57</v>
      </c>
      <c r="B42" s="36" t="s">
        <v>71</v>
      </c>
      <c r="C42" s="9">
        <v>467.6</v>
      </c>
      <c r="D42" s="11"/>
    </row>
    <row r="43" spans="1:4" customFormat="1" x14ac:dyDescent="0.25">
      <c r="A43" s="8" t="s">
        <v>59</v>
      </c>
      <c r="B43" s="36" t="s">
        <v>85</v>
      </c>
      <c r="C43" s="9">
        <v>241</v>
      </c>
      <c r="D43" s="11"/>
    </row>
    <row r="44" spans="1:4" customFormat="1" ht="17.25" customHeight="1" x14ac:dyDescent="0.25">
      <c r="A44" s="8" t="s">
        <v>61</v>
      </c>
      <c r="B44" s="36" t="s">
        <v>86</v>
      </c>
      <c r="C44" s="15">
        <v>206.9</v>
      </c>
      <c r="D44" s="11"/>
    </row>
    <row r="45" spans="1:4" customFormat="1" x14ac:dyDescent="0.25">
      <c r="A45" s="8" t="s">
        <v>63</v>
      </c>
      <c r="B45" s="36" t="s">
        <v>110</v>
      </c>
      <c r="C45" s="9">
        <v>149.30000000000001</v>
      </c>
      <c r="D45" s="11"/>
    </row>
    <row r="46" spans="1:4" customFormat="1" ht="31.5" x14ac:dyDescent="0.25">
      <c r="A46" s="8" t="s">
        <v>65</v>
      </c>
      <c r="B46" s="36" t="s">
        <v>56</v>
      </c>
      <c r="C46" s="9">
        <v>132.19999999999999</v>
      </c>
      <c r="D46" s="11"/>
    </row>
    <row r="47" spans="1:4" customFormat="1" x14ac:dyDescent="0.25">
      <c r="A47" s="8" t="s">
        <v>66</v>
      </c>
      <c r="B47" s="36" t="s">
        <v>60</v>
      </c>
      <c r="C47" s="9">
        <v>124</v>
      </c>
      <c r="D47" s="11"/>
    </row>
    <row r="48" spans="1:4" customFormat="1" x14ac:dyDescent="0.25">
      <c r="A48" s="8" t="s">
        <v>67</v>
      </c>
      <c r="B48" s="36" t="s">
        <v>81</v>
      </c>
      <c r="C48" s="9">
        <v>100</v>
      </c>
      <c r="D48" s="11"/>
    </row>
    <row r="49" spans="1:5" customFormat="1" x14ac:dyDescent="0.25">
      <c r="A49" s="8" t="s">
        <v>68</v>
      </c>
      <c r="B49" s="36" t="s">
        <v>73</v>
      </c>
      <c r="C49" s="9">
        <f>82.7+0.1</f>
        <v>82.8</v>
      </c>
      <c r="D49" s="11"/>
    </row>
    <row r="50" spans="1:5" customFormat="1" x14ac:dyDescent="0.25">
      <c r="A50" s="8" t="s">
        <v>70</v>
      </c>
      <c r="B50" s="36" t="s">
        <v>79</v>
      </c>
      <c r="C50" s="9">
        <v>64.599999999999994</v>
      </c>
      <c r="D50" s="11"/>
    </row>
    <row r="51" spans="1:5" customFormat="1" x14ac:dyDescent="0.25">
      <c r="A51" s="8" t="s">
        <v>72</v>
      </c>
      <c r="B51" s="36" t="s">
        <v>83</v>
      </c>
      <c r="C51" s="9">
        <v>50</v>
      </c>
      <c r="D51" s="11"/>
    </row>
    <row r="52" spans="1:5" customFormat="1" ht="63" x14ac:dyDescent="0.25">
      <c r="A52" s="8" t="s">
        <v>74</v>
      </c>
      <c r="B52" s="36" t="s">
        <v>76</v>
      </c>
      <c r="C52" s="9">
        <v>19.600000000000001</v>
      </c>
      <c r="D52" s="12"/>
    </row>
    <row r="53" spans="1:5" customFormat="1" ht="31.5" x14ac:dyDescent="0.25">
      <c r="A53" s="8" t="s">
        <v>75</v>
      </c>
      <c r="B53" s="36" t="s">
        <v>111</v>
      </c>
      <c r="C53" s="9">
        <v>3.1</v>
      </c>
      <c r="D53" s="11"/>
    </row>
    <row r="54" spans="1:5" customFormat="1" ht="31.5" x14ac:dyDescent="0.25">
      <c r="A54" s="8" t="s">
        <v>77</v>
      </c>
      <c r="B54" s="36" t="s">
        <v>69</v>
      </c>
      <c r="C54" s="9">
        <v>0.5</v>
      </c>
      <c r="D54" s="11"/>
    </row>
    <row r="55" spans="1:5" customFormat="1" ht="17.45" customHeight="1" x14ac:dyDescent="0.25">
      <c r="A55" s="6" t="s">
        <v>78</v>
      </c>
      <c r="B55" s="23" t="s">
        <v>107</v>
      </c>
      <c r="C55" s="7">
        <f>+C33+C34</f>
        <v>587837.60000000009</v>
      </c>
    </row>
    <row r="56" spans="1:5" customFormat="1" ht="17.45" customHeight="1" x14ac:dyDescent="0.25">
      <c r="A56" s="8" t="s">
        <v>80</v>
      </c>
      <c r="B56" s="33" t="s">
        <v>87</v>
      </c>
      <c r="C56" s="9">
        <v>10080</v>
      </c>
      <c r="D56" s="3"/>
    </row>
    <row r="57" spans="1:5" customFormat="1" x14ac:dyDescent="0.25">
      <c r="A57" s="8" t="s">
        <v>82</v>
      </c>
      <c r="B57" s="32" t="s">
        <v>88</v>
      </c>
      <c r="C57" s="9">
        <v>82508.7</v>
      </c>
      <c r="D57" s="3"/>
    </row>
    <row r="58" spans="1:5" customFormat="1" x14ac:dyDescent="0.25">
      <c r="A58" s="6" t="s">
        <v>84</v>
      </c>
      <c r="B58" s="31" t="s">
        <v>108</v>
      </c>
      <c r="C58" s="7">
        <f>C55+C56+C57</f>
        <v>680426.3</v>
      </c>
      <c r="D58" s="3"/>
    </row>
    <row r="59" spans="1:5" customFormat="1" x14ac:dyDescent="0.25">
      <c r="A59" s="1"/>
      <c r="B59" s="1"/>
      <c r="C59" s="39"/>
      <c r="D59" s="3"/>
    </row>
    <row r="60" spans="1:5" customFormat="1" ht="25.7" customHeight="1" x14ac:dyDescent="0.25">
      <c r="A60" s="1"/>
      <c r="B60" s="37" t="s">
        <v>89</v>
      </c>
      <c r="C60" s="26"/>
      <c r="D60" s="2"/>
      <c r="E60" s="3"/>
    </row>
    <row r="61" spans="1:5" x14ac:dyDescent="0.25">
      <c r="C61" s="28"/>
      <c r="D61" s="29"/>
      <c r="E61" s="1"/>
    </row>
    <row r="62" spans="1:5" ht="31.5" x14ac:dyDescent="0.25">
      <c r="A62" s="16" t="s">
        <v>109</v>
      </c>
      <c r="B62" s="16" t="s">
        <v>97</v>
      </c>
      <c r="C62" s="40" t="s">
        <v>6</v>
      </c>
      <c r="E62" s="1"/>
    </row>
    <row r="63" spans="1:5" ht="18" customHeight="1" x14ac:dyDescent="0.25">
      <c r="A63" s="17"/>
      <c r="B63" s="43" t="s">
        <v>90</v>
      </c>
      <c r="C63" s="41"/>
      <c r="E63" s="1"/>
    </row>
    <row r="64" spans="1:5" ht="31.5" x14ac:dyDescent="0.25">
      <c r="A64" s="18">
        <v>1</v>
      </c>
      <c r="B64" s="19" t="s">
        <v>91</v>
      </c>
      <c r="C64" s="42">
        <v>29798.7</v>
      </c>
      <c r="E64" s="26"/>
    </row>
    <row r="65" spans="1:5" ht="31.5" x14ac:dyDescent="0.25">
      <c r="A65" s="18">
        <v>2</v>
      </c>
      <c r="B65" s="20" t="s">
        <v>92</v>
      </c>
      <c r="C65" s="42">
        <v>449778.7</v>
      </c>
      <c r="E65" s="26"/>
    </row>
    <row r="66" spans="1:5" ht="31.5" x14ac:dyDescent="0.25">
      <c r="A66" s="18">
        <v>3</v>
      </c>
      <c r="B66" s="21" t="s">
        <v>93</v>
      </c>
      <c r="C66" s="42">
        <v>199879.30000000002</v>
      </c>
      <c r="E66" s="26"/>
    </row>
    <row r="67" spans="1:5" x14ac:dyDescent="0.25">
      <c r="A67" s="22"/>
      <c r="B67" s="23" t="s">
        <v>94</v>
      </c>
      <c r="C67" s="42">
        <v>969.6</v>
      </c>
      <c r="E67" s="26"/>
    </row>
    <row r="68" spans="1:5" ht="15" customHeight="1" x14ac:dyDescent="0.25">
      <c r="A68" s="22"/>
      <c r="B68" s="24" t="s">
        <v>95</v>
      </c>
      <c r="C68" s="25">
        <f>C64+C65+C66+C67</f>
        <v>680426.3</v>
      </c>
      <c r="E68" s="1"/>
    </row>
    <row r="69" spans="1:5" x14ac:dyDescent="0.25">
      <c r="C69" s="39"/>
      <c r="E69" s="1"/>
    </row>
    <row r="70" spans="1:5" x14ac:dyDescent="0.25">
      <c r="B70" s="27"/>
      <c r="C70" s="39"/>
      <c r="E70" s="13"/>
    </row>
    <row r="71" spans="1:5" x14ac:dyDescent="0.25">
      <c r="A71"/>
      <c r="B71"/>
      <c r="C71" s="39"/>
    </row>
    <row r="72" spans="1:5" x14ac:dyDescent="0.25">
      <c r="A72"/>
      <c r="B72"/>
      <c r="C72" s="39"/>
    </row>
    <row r="73" spans="1:5" x14ac:dyDescent="0.25">
      <c r="A73"/>
      <c r="B73"/>
      <c r="C73" s="39"/>
    </row>
    <row r="74" spans="1:5" x14ac:dyDescent="0.25">
      <c r="A74"/>
      <c r="B74"/>
      <c r="C74" s="39"/>
    </row>
    <row r="75" spans="1:5" x14ac:dyDescent="0.25">
      <c r="A75"/>
      <c r="B75"/>
    </row>
    <row r="76" spans="1:5" x14ac:dyDescent="0.25">
      <c r="A76"/>
      <c r="B76"/>
    </row>
    <row r="77" spans="1:5" x14ac:dyDescent="0.25">
      <c r="A77"/>
      <c r="B77"/>
    </row>
    <row r="78" spans="1:5" x14ac:dyDescent="0.25">
      <c r="A78"/>
      <c r="B78"/>
    </row>
    <row r="79" spans="1:5" x14ac:dyDescent="0.25">
      <c r="A79"/>
      <c r="B79"/>
    </row>
    <row r="80" spans="1:5" x14ac:dyDescent="0.25">
      <c r="A80"/>
      <c r="B80"/>
    </row>
    <row r="81" spans="1:2" x14ac:dyDescent="0.25">
      <c r="A81"/>
      <c r="B81"/>
    </row>
    <row r="82" spans="1:2" x14ac:dyDescent="0.25">
      <c r="A82"/>
      <c r="B82"/>
    </row>
    <row r="83" spans="1:2" x14ac:dyDescent="0.25">
      <c r="A83"/>
      <c r="B83"/>
    </row>
  </sheetData>
  <mergeCells count="1">
    <mergeCell ref="A6:C6"/>
  </mergeCells>
  <pageMargins left="0.51181102362204722" right="0.11811023622047245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2024 m. 1 priedas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2024-01-24T07:31:50Z</cp:lastPrinted>
  <dcterms:created xsi:type="dcterms:W3CDTF">2024-01-22T09:06:53Z</dcterms:created>
  <dcterms:modified xsi:type="dcterms:W3CDTF">2024-02-13T11:29:22Z</dcterms:modified>
</cp:coreProperties>
</file>