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X:\dokumentu_archyvas\taryba\sprendimai\2025\"/>
    </mc:Choice>
  </mc:AlternateContent>
  <xr:revisionPtr revIDLastSave="0" documentId="8_{06B4E5EF-F931-40EB-9D20-8AB9204F993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3 Programa" sheetId="2" r:id="rId1"/>
    <sheet name="Finansavimas pagal šaltinius" sheetId="3" r:id="rId2"/>
  </sheets>
  <definedNames>
    <definedName name="_xlnm.Print_Titles" localSheetId="0">'3 Programa'!$8:$10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3" l="1"/>
  <c r="D9" i="3"/>
  <c r="C9" i="3"/>
  <c r="E3" i="3"/>
  <c r="E12" i="3" s="1"/>
  <c r="D3" i="3"/>
  <c r="D12" i="3" s="1"/>
  <c r="C3" i="3"/>
  <c r="C12" i="3" s="1"/>
  <c r="E33" i="2"/>
  <c r="F33" i="2"/>
  <c r="G33" i="2"/>
  <c r="E75" i="2"/>
  <c r="F75" i="2"/>
  <c r="G75" i="2"/>
  <c r="E92" i="2"/>
  <c r="F92" i="2"/>
  <c r="G92" i="2"/>
  <c r="E94" i="2"/>
  <c r="F94" i="2"/>
  <c r="G94" i="2"/>
  <c r="E100" i="2"/>
  <c r="F100" i="2"/>
  <c r="F99" i="2" s="1"/>
  <c r="G100" i="2"/>
  <c r="G99" i="2" s="1"/>
  <c r="E109" i="2"/>
  <c r="F109" i="2"/>
  <c r="G109" i="2"/>
  <c r="E111" i="2"/>
  <c r="F111" i="2"/>
  <c r="G111" i="2"/>
  <c r="E122" i="2"/>
  <c r="F122" i="2"/>
  <c r="G122" i="2"/>
  <c r="E150" i="2"/>
  <c r="F150" i="2"/>
  <c r="G150" i="2"/>
  <c r="E166" i="2"/>
  <c r="F166" i="2"/>
  <c r="G166" i="2"/>
  <c r="E169" i="2"/>
  <c r="F169" i="2"/>
  <c r="G169" i="2"/>
  <c r="E171" i="2"/>
  <c r="F171" i="2"/>
  <c r="G171" i="2"/>
  <c r="E186" i="2"/>
  <c r="F186" i="2"/>
  <c r="G186" i="2"/>
  <c r="E221" i="2"/>
  <c r="F221" i="2"/>
  <c r="G221" i="2"/>
  <c r="F223" i="2"/>
  <c r="E223" i="2"/>
  <c r="G223" i="2"/>
  <c r="E240" i="2"/>
  <c r="F240" i="2"/>
  <c r="G240" i="2"/>
  <c r="E248" i="2"/>
  <c r="F248" i="2"/>
  <c r="G248" i="2"/>
  <c r="E277" i="2"/>
  <c r="F277" i="2"/>
  <c r="G277" i="2"/>
  <c r="E280" i="2"/>
  <c r="F280" i="2"/>
  <c r="G280" i="2"/>
  <c r="E289" i="2"/>
  <c r="F289" i="2"/>
  <c r="G289" i="2"/>
  <c r="E294" i="2"/>
  <c r="F294" i="2"/>
  <c r="G294" i="2"/>
  <c r="E303" i="2"/>
  <c r="F303" i="2"/>
  <c r="G303" i="2"/>
  <c r="E314" i="2"/>
  <c r="F314" i="2"/>
  <c r="G314" i="2"/>
  <c r="E318" i="2"/>
  <c r="F318" i="2"/>
  <c r="G318" i="2"/>
  <c r="E322" i="2"/>
  <c r="F322" i="2"/>
  <c r="G322" i="2"/>
  <c r="E326" i="2"/>
  <c r="F326" i="2"/>
  <c r="G326" i="2"/>
  <c r="G330" i="2"/>
  <c r="E342" i="2"/>
  <c r="F342" i="2"/>
  <c r="G342" i="2"/>
  <c r="E351" i="2"/>
  <c r="F351" i="2"/>
  <c r="G351" i="2"/>
  <c r="E354" i="2"/>
  <c r="F354" i="2"/>
  <c r="G354" i="2"/>
  <c r="E363" i="2"/>
  <c r="E362" i="2" s="1"/>
  <c r="F363" i="2"/>
  <c r="F362" i="2" s="1"/>
  <c r="G363" i="2"/>
  <c r="G362" i="2" s="1"/>
  <c r="E380" i="2"/>
  <c r="E379" i="2" s="1"/>
  <c r="F380" i="2"/>
  <c r="F379" i="2" s="1"/>
  <c r="G380" i="2"/>
  <c r="G379" i="2" s="1"/>
  <c r="E391" i="2"/>
  <c r="F391" i="2"/>
  <c r="G391" i="2"/>
  <c r="E406" i="2"/>
  <c r="F406" i="2"/>
  <c r="G406" i="2"/>
  <c r="G415" i="2"/>
  <c r="E423" i="2"/>
  <c r="F423" i="2"/>
  <c r="G423" i="2"/>
  <c r="E435" i="2"/>
  <c r="F435" i="2"/>
  <c r="G435" i="2"/>
  <c r="E450" i="2"/>
  <c r="F450" i="2"/>
  <c r="G450" i="2"/>
  <c r="F452" i="2"/>
  <c r="G452" i="2"/>
  <c r="E465" i="2"/>
  <c r="F465" i="2"/>
  <c r="G465" i="2"/>
  <c r="E469" i="2"/>
  <c r="F469" i="2"/>
  <c r="G469" i="2"/>
  <c r="E473" i="2"/>
  <c r="F473" i="2"/>
  <c r="G473" i="2"/>
  <c r="E478" i="2"/>
  <c r="F478" i="2"/>
  <c r="G478" i="2"/>
  <c r="E480" i="2"/>
  <c r="F480" i="2"/>
  <c r="G480" i="2"/>
  <c r="E482" i="2"/>
  <c r="F482" i="2"/>
  <c r="G482" i="2"/>
  <c r="E487" i="2"/>
  <c r="E486" i="2" s="1"/>
  <c r="F487" i="2"/>
  <c r="F486" i="2" s="1"/>
  <c r="G487" i="2"/>
  <c r="E504" i="2"/>
  <c r="F504" i="2"/>
  <c r="G504" i="2"/>
  <c r="E543" i="2"/>
  <c r="F543" i="2"/>
  <c r="G543" i="2"/>
  <c r="E547" i="2"/>
  <c r="F547" i="2"/>
  <c r="G547" i="2"/>
  <c r="E551" i="2"/>
  <c r="F551" i="2"/>
  <c r="G551" i="2"/>
  <c r="E555" i="2"/>
  <c r="F555" i="2"/>
  <c r="G555" i="2"/>
  <c r="E559" i="2"/>
  <c r="F559" i="2"/>
  <c r="G559" i="2"/>
  <c r="E563" i="2"/>
  <c r="F563" i="2"/>
  <c r="G563" i="2"/>
  <c r="E567" i="2"/>
  <c r="F567" i="2"/>
  <c r="G567" i="2"/>
  <c r="E570" i="2"/>
  <c r="E569" i="2" s="1"/>
  <c r="F570" i="2"/>
  <c r="F569" i="2" s="1"/>
  <c r="G570" i="2"/>
  <c r="G569" i="2" s="1"/>
  <c r="E584" i="2"/>
  <c r="F584" i="2"/>
  <c r="F582" i="2" s="1"/>
  <c r="F578" i="2" s="1"/>
  <c r="G584" i="2"/>
  <c r="G582" i="2" s="1"/>
  <c r="G578" i="2" s="1"/>
  <c r="E588" i="2"/>
  <c r="F588" i="2"/>
  <c r="G588" i="2"/>
  <c r="F464" i="2" l="1"/>
  <c r="G464" i="2"/>
  <c r="F349" i="2"/>
  <c r="F347" i="2" s="1"/>
  <c r="E168" i="2"/>
  <c r="G422" i="2"/>
  <c r="G523" i="2"/>
  <c r="F506" i="2"/>
  <c r="E452" i="2"/>
  <c r="F523" i="2"/>
  <c r="F457" i="2"/>
  <c r="F449" i="2" s="1"/>
  <c r="F368" i="2"/>
  <c r="F361" i="2" s="1"/>
  <c r="F228" i="2"/>
  <c r="F130" i="2"/>
  <c r="E457" i="2"/>
  <c r="E330" i="2"/>
  <c r="E297" i="2"/>
  <c r="F239" i="2"/>
  <c r="E368" i="2"/>
  <c r="E361" i="2" s="1"/>
  <c r="F168" i="2"/>
  <c r="E532" i="2"/>
  <c r="E530" i="2" s="1"/>
  <c r="G431" i="2"/>
  <c r="E431" i="2"/>
  <c r="G297" i="2"/>
  <c r="G506" i="2"/>
  <c r="F330" i="2"/>
  <c r="F297" i="2"/>
  <c r="G130" i="2"/>
  <c r="E130" i="2"/>
  <c r="E99" i="2"/>
  <c r="G532" i="2"/>
  <c r="G530" i="2" s="1"/>
  <c r="G457" i="2"/>
  <c r="G449" i="2" s="1"/>
  <c r="G239" i="2"/>
  <c r="F532" i="2"/>
  <c r="F530" i="2" s="1"/>
  <c r="E415" i="2"/>
  <c r="G338" i="2"/>
  <c r="G276" i="2"/>
  <c r="F107" i="2"/>
  <c r="E506" i="2"/>
  <c r="G349" i="2"/>
  <c r="G347" i="2" s="1"/>
  <c r="E107" i="2"/>
  <c r="F422" i="2"/>
  <c r="E349" i="2"/>
  <c r="E347" i="2" s="1"/>
  <c r="F338" i="2"/>
  <c r="F276" i="2"/>
  <c r="G14" i="2"/>
  <c r="E464" i="2"/>
  <c r="F415" i="2"/>
  <c r="E239" i="2"/>
  <c r="G107" i="2"/>
  <c r="E582" i="2"/>
  <c r="E578" i="2" s="1"/>
  <c r="E422" i="2"/>
  <c r="G390" i="2"/>
  <c r="E390" i="2"/>
  <c r="G368" i="2"/>
  <c r="G361" i="2" s="1"/>
  <c r="E338" i="2"/>
  <c r="E276" i="2"/>
  <c r="G168" i="2"/>
  <c r="G78" i="2"/>
  <c r="E78" i="2"/>
  <c r="F14" i="2"/>
  <c r="E477" i="2"/>
  <c r="E523" i="2"/>
  <c r="G486" i="2"/>
  <c r="G477" i="2" s="1"/>
  <c r="F431" i="2"/>
  <c r="F390" i="2"/>
  <c r="G228" i="2"/>
  <c r="E228" i="2"/>
  <c r="F78" i="2"/>
  <c r="E14" i="2"/>
  <c r="F477" i="2"/>
  <c r="F129" i="2" l="1"/>
  <c r="E129" i="2"/>
  <c r="F502" i="2"/>
  <c r="G502" i="2"/>
  <c r="G501" i="2" s="1"/>
  <c r="E449" i="2"/>
  <c r="G388" i="2"/>
  <c r="G387" i="2" s="1"/>
  <c r="F388" i="2"/>
  <c r="F387" i="2" s="1"/>
  <c r="E388" i="2"/>
  <c r="E387" i="2" s="1"/>
  <c r="E275" i="2"/>
  <c r="E274" i="2" s="1"/>
  <c r="E185" i="2"/>
  <c r="G185" i="2"/>
  <c r="F185" i="2"/>
  <c r="E502" i="2"/>
  <c r="E501" i="2" s="1"/>
  <c r="G13" i="2"/>
  <c r="E13" i="2"/>
  <c r="F13" i="2"/>
  <c r="F275" i="2"/>
  <c r="F274" i="2" s="1"/>
  <c r="G275" i="2"/>
  <c r="G274" i="2" s="1"/>
  <c r="G129" i="2"/>
  <c r="F501" i="2"/>
  <c r="E12" i="2" l="1"/>
  <c r="E11" i="2" s="1"/>
  <c r="F12" i="2"/>
  <c r="F11" i="2" s="1"/>
  <c r="G12" i="2"/>
  <c r="G11" i="2" s="1"/>
</calcChain>
</file>

<file path=xl/sharedStrings.xml><?xml version="1.0" encoding="utf-8"?>
<sst xmlns="http://schemas.openxmlformats.org/spreadsheetml/2006/main" count="2692" uniqueCount="1116">
  <si>
    <t>Kodas</t>
  </si>
  <si>
    <t>Vykdytojas</t>
  </si>
  <si>
    <t>SP lėšos</t>
  </si>
  <si>
    <t>2025 m. skirta</t>
  </si>
  <si>
    <t>2026 m. skirta</t>
  </si>
  <si>
    <t>2027 m. skirta</t>
  </si>
  <si>
    <t>Mato vnt.</t>
  </si>
  <si>
    <t>Planas</t>
  </si>
  <si>
    <t>3</t>
  </si>
  <si>
    <t>Tvarumo bei žaliojo kurso principais tvariai valdomo miesto programa</t>
  </si>
  <si>
    <t>3.1</t>
  </si>
  <si>
    <t>Tvari, nuolat tobulėjanti organizacija patogiam miestiečių gyvenimui</t>
  </si>
  <si>
    <t>3.1.1</t>
  </si>
  <si>
    <t>Tapti pirmaujančia organizacija, efektyviai naudojančia pažangius skaitmeninius sprendimus</t>
  </si>
  <si>
    <t>3.1.1.1</t>
  </si>
  <si>
    <t>3.1.1.1.001</t>
  </si>
  <si>
    <t>Savivaldybės skoliniams įsipareigojimams vykdyti</t>
  </si>
  <si>
    <t>Finansų ir ekonomikos skyrius</t>
  </si>
  <si>
    <t>Laiku grąžintų paskolų dalis nuo visų paskolų</t>
  </si>
  <si>
    <t>Proc.</t>
  </si>
  <si>
    <t>100,00</t>
  </si>
  <si>
    <t>1.1.</t>
  </si>
  <si>
    <t>Paskolų sutarčių skaičius</t>
  </si>
  <si>
    <t>Vnt.</t>
  </si>
  <si>
    <t>3,00</t>
  </si>
  <si>
    <t>2,00</t>
  </si>
  <si>
    <t>2,30</t>
  </si>
  <si>
    <t>2,10</t>
  </si>
  <si>
    <t>2,20</t>
  </si>
  <si>
    <t>3.1.1.1.002</t>
  </si>
  <si>
    <t>Kauno miesto savivaldybės institucijų žmogiškųjų išteklių valdymas</t>
  </si>
  <si>
    <t>Atsakymų, pateiktų per teisės aktais nustatytus terminus, dalis</t>
  </si>
  <si>
    <t>97,00</t>
  </si>
  <si>
    <t>Apmokėtų paraiškų dalis nuo visų apmokėti pateiktų paraiškų</t>
  </si>
  <si>
    <t>Darbuotojų, kuriems laiku sumokėtos išmokos, dalis nuo visų darbuotojų skaičiaus</t>
  </si>
  <si>
    <t>Darbuotojų skaičius</t>
  </si>
  <si>
    <t>661,00</t>
  </si>
  <si>
    <t>Savarankiškai surenkamų biudžeto pajamų  vykdymas nuo patvirtinto šių pajamų plano</t>
  </si>
  <si>
    <t>Panaudotų dotacijų dalis nuo visų Savivaldybei skirtų dotacijų</t>
  </si>
  <si>
    <t>Vidutinis mėnesinis darbuotojo darbo užmokestis</t>
  </si>
  <si>
    <t>Eur</t>
  </si>
  <si>
    <t>2 632,50</t>
  </si>
  <si>
    <t>2 727,50</t>
  </si>
  <si>
    <t>2 780,00</t>
  </si>
  <si>
    <t>Parengtų (patikslintų) programų sąmatų (projektų) skaičius</t>
  </si>
  <si>
    <t>6 100,00</t>
  </si>
  <si>
    <t>Parengtų ataskaitų rinkinių skaičius</t>
  </si>
  <si>
    <t>8,00</t>
  </si>
  <si>
    <t>Parengtų teisės aktų projektų (informacijų) skaičius</t>
  </si>
  <si>
    <t>6,00</t>
  </si>
  <si>
    <t>Laiku apmokėtų sąskaitų dalis nuo visų pateiktų apmokėti sąskaitų</t>
  </si>
  <si>
    <t>86,25</t>
  </si>
  <si>
    <t>Įstaigų skaičius</t>
  </si>
  <si>
    <t>180,00</t>
  </si>
  <si>
    <t>3.1.1.1.003</t>
  </si>
  <si>
    <t>Savivaldybės institucijų ūkinio ir materialinio aptarnavimo užtikrinimas</t>
  </si>
  <si>
    <t>Bendrųjų reikalų skyrius</t>
  </si>
  <si>
    <t>Panaudotų asignavimų dalis nuo skirtų asignavimų, numatytų SVP remonto darbams, prekėms ir paslaugoms įsigyti</t>
  </si>
  <si>
    <t>1.6.</t>
  </si>
  <si>
    <t>3.1.1.1.004</t>
  </si>
  <si>
    <t>Investicijų ir projektų skyrius</t>
  </si>
  <si>
    <t>Įgyvendinamų projektų skaičius</t>
  </si>
  <si>
    <t>30,00</t>
  </si>
  <si>
    <t>Dokumentų, rengiamų siekiant gauti finansavimą projektams, skaičius</t>
  </si>
  <si>
    <t>16,00</t>
  </si>
  <si>
    <t>12,00</t>
  </si>
  <si>
    <t>3.1.1.1.005</t>
  </si>
  <si>
    <t>Tarybos narių ir komisijų veiklos užtikrinimas</t>
  </si>
  <si>
    <t>Tarybos veiklos administravimo skyrius</t>
  </si>
  <si>
    <t>1 320,00</t>
  </si>
  <si>
    <t>1 339,00</t>
  </si>
  <si>
    <t>1 412,00</t>
  </si>
  <si>
    <t>Vidutinis darbuotojų skaičius</t>
  </si>
  <si>
    <t>41,00</t>
  </si>
  <si>
    <t>3.1.1.1.007</t>
  </si>
  <si>
    <t>Savivaldybės kontrolės ir audito tarnybos veiklos užtikrinimas</t>
  </si>
  <si>
    <t>3 467,50</t>
  </si>
  <si>
    <t>3 507,50</t>
  </si>
  <si>
    <t>3 547,50</t>
  </si>
  <si>
    <t>Finansinių ir biudžeto vykdymo ataskaitų rinkiniai</t>
  </si>
  <si>
    <t>3.1.1.1.008</t>
  </si>
  <si>
    <t>Teisinis konsultavimas, teisinis atstovavimas, teismų sprendimų vykdymas</t>
  </si>
  <si>
    <t>Teisės ir konsultavimo skyrius</t>
  </si>
  <si>
    <t>Taikos sutartimis užbaigtų bylų dalis nuo visų baigtų bylų</t>
  </si>
  <si>
    <t>9,00</t>
  </si>
  <si>
    <t>9,50</t>
  </si>
  <si>
    <t>10,00</t>
  </si>
  <si>
    <t>Dokumentinio proceso tvarka teismui pateiktų pareiškimų ir ieškinių dalis nuo visų teismui pateiktų ieškinių, pareiškimų ir skundų</t>
  </si>
  <si>
    <t>51,00</t>
  </si>
  <si>
    <t>51,50</t>
  </si>
  <si>
    <t>52,00</t>
  </si>
  <si>
    <t>65,00</t>
  </si>
  <si>
    <t>70,00</t>
  </si>
  <si>
    <t>Pateiktų vykdyti teismo sprendimų santykis su visais įsiteisėjusiais vykdytinais teismo sprendimais</t>
  </si>
  <si>
    <t>3.1.1.1.009</t>
  </si>
  <si>
    <t>Rinkimų rengimo išlaidoms</t>
  </si>
  <si>
    <t>0,00</t>
  </si>
  <si>
    <t>1,00</t>
  </si>
  <si>
    <t>3.1.1.1.010</t>
  </si>
  <si>
    <t>Projektų valdymo kokybės gerinimas</t>
  </si>
  <si>
    <t>Per projektų valdymo sistemą valdomų projektų dalis nuo visų Kauno miesto savivaldybėje įgyvendinamų projektų</t>
  </si>
  <si>
    <t>90,00</t>
  </si>
  <si>
    <t>3.1.1.1.011</t>
  </si>
  <si>
    <t>Kauno miesto savivaldybės administracijos darbuotojų kompetencijų tobulinimas</t>
  </si>
  <si>
    <t>Personalo valdymo skyrius</t>
  </si>
  <si>
    <t>Darbuotojų kaitos indeksas</t>
  </si>
  <si>
    <t>P.</t>
  </si>
  <si>
    <t>0,06</t>
  </si>
  <si>
    <t>0,05</t>
  </si>
  <si>
    <t>Pateiktų rekomendacijų skaičius</t>
  </si>
  <si>
    <t>4,00</t>
  </si>
  <si>
    <t>Išanalizuotų Kauno miesto savivaldybės administracijos padalinių pateiktų dokumentų dėl darbuotojų skatinimo ir pateiktų siūlymų skaičius</t>
  </si>
  <si>
    <t>112,00</t>
  </si>
  <si>
    <t>120,00</t>
  </si>
  <si>
    <t>Atliktų Kauno miesto savivaldybės administracijos padalinių vykdomų funkcijų analizių skaičius nuo visų padalinių skaičiaus</t>
  </si>
  <si>
    <t>40,00</t>
  </si>
  <si>
    <t>Parengtų techninių specifikacijų ir kitų reikiamų viešojo pirkimo dokumentų skaičius</t>
  </si>
  <si>
    <t>20,00</t>
  </si>
  <si>
    <t>Mokymuose iš kitų asmenų dalyvavusių Kauno miesto savivaldybės administracijos darbuotojų skaičius</t>
  </si>
  <si>
    <t>240,00</t>
  </si>
  <si>
    <t>280,00</t>
  </si>
  <si>
    <t>320,00</t>
  </si>
  <si>
    <t>Mokymuose iš kitų asmenų dalyvavusių Kauno miesto savivaldybės administracijos darbuotojų dalis nuo viso darbuotojų skaičiaus</t>
  </si>
  <si>
    <t>44,00</t>
  </si>
  <si>
    <t>48,00</t>
  </si>
  <si>
    <t>Asmens duomenų apsaugos mokymuose dalyvavusių darbuotojų dalis nuo visų darbuotojų skaičiaus</t>
  </si>
  <si>
    <t>Organizuotų konkursų ir atrankų skaičius</t>
  </si>
  <si>
    <t>50,00</t>
  </si>
  <si>
    <t>Įvertintų valstybės tarnautojų, darbuotojų, surašytų vertinimo išvadų skaičius</t>
  </si>
  <si>
    <t>812,00</t>
  </si>
  <si>
    <t>Atliktų tyrimų ir surašytų išvadų, skaičius</t>
  </si>
  <si>
    <t>Praktikai atlikti priimtų studentų skaičius</t>
  </si>
  <si>
    <t>25,00</t>
  </si>
  <si>
    <t>35,00</t>
  </si>
  <si>
    <t>3.1.1.1.012</t>
  </si>
  <si>
    <t>Kauno miesto savivaldybės darbuotojų saugos ir sveikatos užtikrinimas</t>
  </si>
  <si>
    <t>Atliktų tyrimų skaičius</t>
  </si>
  <si>
    <t>5,00</t>
  </si>
  <si>
    <t>Atliktų periodinių Kauno miesto savivaldybės administracijos sveikatos patikrinimų skaičius</t>
  </si>
  <si>
    <t>380,00</t>
  </si>
  <si>
    <t>Paskiepytų Kauno miesto savivaldybės administracijos darbuotojų skaičius</t>
  </si>
  <si>
    <t>215,00</t>
  </si>
  <si>
    <t>3.1.1.1.013</t>
  </si>
  <si>
    <t>Viešųjų pirkimų efektyvumo didinimas</t>
  </si>
  <si>
    <t>Centrinis viešųjų pirkimų ir koncesijų skyrius</t>
  </si>
  <si>
    <t>Pirkimų, atliekamų pagal ekonominio naudingumo (kainos ir kokybės) vertinimo kriterijus, dalis nuo visų atliktų pirkimų vertės</t>
  </si>
  <si>
    <t>80,00</t>
  </si>
  <si>
    <t>3.1.1.1.014</t>
  </si>
  <si>
    <t>Viešųjų pirkimų procedūrų kokybės gerinimas</t>
  </si>
  <si>
    <t>Savivaldybės ir jos įstaigų įvykusių pirkimų dalis nuo visų vykdytų pirkimų</t>
  </si>
  <si>
    <t>75,00</t>
  </si>
  <si>
    <t>3.1.1.1.015</t>
  </si>
  <si>
    <t>Korupcijos riziką mažinančių priemonių įgyvendinimas</t>
  </si>
  <si>
    <t>Administracija</t>
  </si>
  <si>
    <t>Parengtų Savivaldybės norminių teisės aktų projektų antikorupcinio vertinimo pažymų dalis nuo visų šią funkciją atliekančiam darbuotojui pateiktų vertinti norminių teisės aktų projektų</t>
  </si>
  <si>
    <t>Parengtų Savivaldybės korupcijos prevencijos veiksmų planų skaičius</t>
  </si>
  <si>
    <t>Korupcijos prevencijos plano vykdomų priemonių sk., vnt.</t>
  </si>
  <si>
    <t>57,00</t>
  </si>
  <si>
    <t>3.1.1.2</t>
  </si>
  <si>
    <t>Didinti Savivaldybės administracijos ir jos atliekamų funkcijų skaitmenizacijos lygį</t>
  </si>
  <si>
    <t>3.1.1.2.001</t>
  </si>
  <si>
    <t>Informacinių sistemų, programinės įrangos ir techninės bazės modernizavimas, priežiūra  ir plėtra Savivaldybės institucijose</t>
  </si>
  <si>
    <t>E. paslaugų ir informacinių technologijų skyrius</t>
  </si>
  <si>
    <t>Modernizuotų informacinių sistemų skaičius</t>
  </si>
  <si>
    <t>Įsigytos naujos įrangos skaičius</t>
  </si>
  <si>
    <t>Sklandaus serverių darbo laiko dalis nuo viso serverių darbo laiko</t>
  </si>
  <si>
    <t>97,80</t>
  </si>
  <si>
    <t>Robotizuotų procesų skaičius</t>
  </si>
  <si>
    <t>3.1.1.2.002</t>
  </si>
  <si>
    <t>Administracinės naštos mažinimas diegiant informacines sistemas</t>
  </si>
  <si>
    <t>Įdiegtų informacinių sistemų skaičius</t>
  </si>
  <si>
    <t>3.1.1.2.003</t>
  </si>
  <si>
    <t>Dokumentų valdymo procesų tobulinimas</t>
  </si>
  <si>
    <t>Dokumentų skyrius</t>
  </si>
  <si>
    <t>3.1.1.2.004</t>
  </si>
  <si>
    <t>Programų valdymo efektyvumo didinimas</t>
  </si>
  <si>
    <t>Strateginio planavimo, analizės ir programų valdymo skyrius</t>
  </si>
  <si>
    <t>Patenkintų paslaugomis pareiškėjų dalis nuo visų pareiškėjų</t>
  </si>
  <si>
    <t>74,00</t>
  </si>
  <si>
    <t>Administruojamų svetainių skaičius</t>
  </si>
  <si>
    <t>Atliktų projektų vykdytojų, ekspertų, pareiškėjų nuomonės apklausų skaičius</t>
  </si>
  <si>
    <t>Suorganizuotų renginių skaičius</t>
  </si>
  <si>
    <t>3.1.1.2.005</t>
  </si>
  <si>
    <t>Administracinės naštos viešuosiuose pirkimuose mažinimas</t>
  </si>
  <si>
    <t>3.1.1.2.006</t>
  </si>
  <si>
    <t>Administracinės naštos mažinimas naudojant informacines sistemas švietimo srityje</t>
  </si>
  <si>
    <t>Švietimo skyrius</t>
  </si>
  <si>
    <t>Užsakymų Kauno salių rezervavimo sistemoje skaičiaus pokytis palyginti su praėjusiais metais</t>
  </si>
  <si>
    <t>22,00</t>
  </si>
  <si>
    <t>Elektroniniu būdu pasirašytų ikimokyklinio ugdymo sutarčių (tarp tėvų ir įstaigos) dalis nuo visų pasirašytų sutarčių</t>
  </si>
  <si>
    <t>3.1.1.2.007</t>
  </si>
  <si>
    <t>Administracinės naštos mažinimas naudojant informacines sistemas sporto srityje</t>
  </si>
  <si>
    <t>Sporto skyrius</t>
  </si>
  <si>
    <t>Veiklų, kuriose nebuvo atliktas nė vienas žymėjimas Popamokinių veiklų lankomumo informacinėje sistemoje, dalis nuo visų suplanuotų veiklų</t>
  </si>
  <si>
    <t>3.1.1.2.008</t>
  </si>
  <si>
    <t>Administracinės naštos mažinimas tvarkant miestą naudojant informacines sistemas</t>
  </si>
  <si>
    <t>Miesto tvarkymo skyrius</t>
  </si>
  <si>
    <t>Leidimų laidoti besikreipiantiems išdavimo laikas, jeigu asmuo tinkamai pateikė reikiamus dokumentus</t>
  </si>
  <si>
    <t>Min.</t>
  </si>
  <si>
    <t>13,00</t>
  </si>
  <si>
    <t>3.1.1.2.010</t>
  </si>
  <si>
    <t>Su Tarybos veikla susijusių dokumentų valdymo procesų tobulinimas</t>
  </si>
  <si>
    <t>Kvalifikuotu elektroniniu parašu pasirašytų Tarybos sprendimų santykinė dalis nuo visų užregistruotų Tarybos sprendimų skaičiaus</t>
  </si>
  <si>
    <t>85,00</t>
  </si>
  <si>
    <t>95,00</t>
  </si>
  <si>
    <t>3.1.1.3</t>
  </si>
  <si>
    <t>Skatinti atvirų duomenų naudojimą sprendimų priėmimo procesuose</t>
  </si>
  <si>
    <t>3.1.1.4</t>
  </si>
  <si>
    <t>Siekti integruotos, į rezultatų užtikrinimą nukreiptos, planavimo ir rezultatų stebėsenos sistemos</t>
  </si>
  <si>
    <t>3.1.1.4.001</t>
  </si>
  <si>
    <t>Užtikrinti vidaus kontrolės vertinimą ir tobulinimą</t>
  </si>
  <si>
    <t>Rekomendacijų, įgyvendintų pirminiais terminais, dalis nuo visų įgyvendintų rekomendacijų</t>
  </si>
  <si>
    <t>89,00</t>
  </si>
  <si>
    <t>Atliktų vidaus auditų dalis nuo visų tais metais planuotų atlikti auditų</t>
  </si>
  <si>
    <t>3.1.1.4.002</t>
  </si>
  <si>
    <t>Strateginio planavimo, analizės ir procesų užtikrinimas</t>
  </si>
  <si>
    <t>Parengtų strateginių dokumentų ir jų vykdymo ataskaitų skaičius</t>
  </si>
  <si>
    <t>Atliktų gyventojų nuomonės tyrimų skaičius</t>
  </si>
  <si>
    <t>Biudžeto ir strateginio planavimo sistemoje STRAPIS optimizuotų procesų skaičius</t>
  </si>
  <si>
    <t>3.1.1.4.003</t>
  </si>
  <si>
    <t>Savivaldybės administracijos vidaus kontrolės politikos nustatymo, įgyvendinimo ir tobulinimo užtikrinimas</t>
  </si>
  <si>
    <t>Su vidaus kontrole susijusių analizių ir vertinimų skaičius</t>
  </si>
  <si>
    <t>3.1.1.5</t>
  </si>
  <si>
    <t>Vystyti pažangiausius Savivaldybės ir Savivaldybei pavaldžių įstaigų turto valdymo sprendimus</t>
  </si>
  <si>
    <t>3.1.1.5.001</t>
  </si>
  <si>
    <t>Visuomeninės paskirties objektų koncesijos mokesčiai</t>
  </si>
  <si>
    <t>Administruojamų koncesijos sutarčių skaičius</t>
  </si>
  <si>
    <t>3.1.1.5.002</t>
  </si>
  <si>
    <t>Savivaldybės būsto sutarčių vykdymo kontrolės efektyvinimas</t>
  </si>
  <si>
    <t>Nekilnojamojo turto skyrius</t>
  </si>
  <si>
    <t>Būsto nuomininkų, kurių nuomos mokesčio skola viršija 6 mėn. nuomos mokesčio dydį, sumažėjimas</t>
  </si>
  <si>
    <t>15,00</t>
  </si>
  <si>
    <t>Apžiūrėtų būstų, siekiant įvertinti jų būklę ir sutarties sąlygų vykdymą, dalis</t>
  </si>
  <si>
    <t>60,00</t>
  </si>
  <si>
    <t>3.1.1.5.003</t>
  </si>
  <si>
    <t>Žemės paėmimas visuomenės poreikiams, nekilnojamojo turto įgijimas Savivaldybės nuosavybėn</t>
  </si>
  <si>
    <t>Įgyvendintų žemės ir statinių, reikalingų H. ir O. Minkovskių g. (nuo M. K. Čiurlionio tilto ir 3-iosios siurblinės) rekonstrukcijai, paėmimo visuomenės poreikiams projektų skaičius</t>
  </si>
  <si>
    <t>1.3.</t>
  </si>
  <si>
    <t>Įgyvendintų žemės sklypų dalių ir statinių, reikalingų Vijūkų g. daliai (nuo A. Šapokos g. iki Vakarinio aplinkkelio) įrengti, paėmimo visuomenės poreikiams projektų skaičius</t>
  </si>
  <si>
    <t>Įgyvendintų žemės ir joje esančio statinio Šiaulių g. 30 paėmimo visuomenės reikmėms socialinei infrastruktūrai plėtoti paėmimo visuomenės poreikiams projektų skaičius</t>
  </si>
  <si>
    <t>3.1.1.5.004</t>
  </si>
  <si>
    <t>Savivaldybės valdomų žemės sklypų tvarkymo, priežiūros ir valdymo efektyvinimas</t>
  </si>
  <si>
    <t>Parengtų Savivaldybės valdomų laisvų žemės sklypų sąrašų skaičius</t>
  </si>
  <si>
    <t>1.2.</t>
  </si>
  <si>
    <t>Patvirtintų Savivaldybės valdomos žemės tvarkymo taisyklių skaičius</t>
  </si>
  <si>
    <t>3.1.1.5.005</t>
  </si>
  <si>
    <t>Racionalaus ir efektyvaus Savivaldybės nekilnojamojo turto valdymo užtikrinimas</t>
  </si>
  <si>
    <t>Įsteigtų analitinių kompetencijų centrų skaičius</t>
  </si>
  <si>
    <t>Įsteigtų savivaldybės būsto administravimo įstaigų skaičius</t>
  </si>
  <si>
    <t>Nenaudojamų Savivaldybės pastatų (patalpų) ploto dalis nuo viso Savivaldybės nuosavybės teise valdomo pastatų (patalpų) ploto</t>
  </si>
  <si>
    <t>1,80</t>
  </si>
  <si>
    <t>1,50</t>
  </si>
  <si>
    <t>Apžiūrėtų naudotojams perduotų negyvenamosios paskirties objektų, siekiant įvertinti turto naudojimą, dalis nuo visų naudotojams perduotų objektų</t>
  </si>
  <si>
    <t>3.1.1.5.006</t>
  </si>
  <si>
    <t>Administracinių pastatų savivaldybės funkcijoms atlikti Kaune statyba</t>
  </si>
  <si>
    <t>Statybos valdymo skyrius</t>
  </si>
  <si>
    <t>Atliktų veiklų dalis nuo visų projekto veiklų (Jonavos g. 1F)</t>
  </si>
  <si>
    <t>55,00</t>
  </si>
  <si>
    <t>3.1.2</t>
  </si>
  <si>
    <t>3.1.2.1</t>
  </si>
  <si>
    <t>Didinti gyventojų pasitenkinimą Savivaldybės ir jai pavaldžių įstaigų teikiamomis paslaugomis</t>
  </si>
  <si>
    <t>3.1.2.1.001</t>
  </si>
  <si>
    <t>Archyvinių dokumentų tvarkymas (valstybinė funkcija)</t>
  </si>
  <si>
    <t>Archyvų poskyryje elektroniniu kvalifikuotu parašu pasirašytų siunčiamų dokumentų  ir visų parengtų siunčiamų dokumentų santykinė dalis</t>
  </si>
  <si>
    <t>3.1.2.1.002</t>
  </si>
  <si>
    <t>Gyventojų registro tvarkymas ir duomenų teikimas valstybės registrams  (valstybinė funkcija)</t>
  </si>
  <si>
    <t>Klientų aptarnavimo ir informavimo skyrius</t>
  </si>
  <si>
    <t>3 000,00</t>
  </si>
  <si>
    <t>2 800,00</t>
  </si>
  <si>
    <t>3.1.2.1.003</t>
  </si>
  <si>
    <t>Duomenims teikti Suteiktos valstybės pagalbos registrui (valstybinė funkcija)</t>
  </si>
  <si>
    <t>Licencijų, leidimų ir paslaugų skyrius</t>
  </si>
  <si>
    <t>3.1.2.1.004</t>
  </si>
  <si>
    <t>Valstybės garantuojamos pirminės teisinės pagalbos teikimas  (valstybinė funkcija)</t>
  </si>
  <si>
    <t>Valstybės garantuojamos pirminės teisinės pagalbos gavėjų skaičiaus santykis su miesto gyventojų skaičiumi</t>
  </si>
  <si>
    <t>Gyventojų, kuriems suteikta pirminė teisinė pagalba, skaičius</t>
  </si>
  <si>
    <t>2 500,00</t>
  </si>
  <si>
    <t>Gautų skundų skaičius</t>
  </si>
  <si>
    <t>3.1.2.1.008</t>
  </si>
  <si>
    <t>Gyvenamajai vietai deklaruoti (valstybinė funkcija)</t>
  </si>
  <si>
    <t>Aleksoto seniūnijoje elektroninėmis deklaravimo paslaugomis pasinaudojusių gyventojų dalis nuo visų deklaravimo paslaugą gavusių gyventojų</t>
  </si>
  <si>
    <t>18,50</t>
  </si>
  <si>
    <t>18,75</t>
  </si>
  <si>
    <t>Centro seniūnijoje elektroninėmis deklaravimo paslaugomis pasinaudojusių gyventojų dalis nuo visų deklaravimo paslaugą gavusių gyventojų</t>
  </si>
  <si>
    <t>19,25</t>
  </si>
  <si>
    <t>19,50</t>
  </si>
  <si>
    <t>19,75</t>
  </si>
  <si>
    <t>Dainavos seniūnijoje elektroninėmis deklaravimo paslaugomis pasinaudojusių gyventojų dalis nuo visų deklaravimo paslaugą gavusių gyventojų</t>
  </si>
  <si>
    <t>17,00</t>
  </si>
  <si>
    <t>17,50</t>
  </si>
  <si>
    <t>Eigulių seniūnijoje elektroninėmis deklaravimo paslaugomis pasinaudojusių gyventojų dalis nuo visų deklaravimo paslaugą gavusių gyventojų</t>
  </si>
  <si>
    <t>19,00</t>
  </si>
  <si>
    <t>Gričiupio seniūnijoje elektroninėmis deklaravimo paslaugomis pasinaudojusių gyventojų dalis nuo visų deklaravimo paslaugą gavusių gyventojų</t>
  </si>
  <si>
    <t>21,25</t>
  </si>
  <si>
    <t>21,50</t>
  </si>
  <si>
    <t>Panemunės seniūnijoje elektroninėmis deklaravimo paslaugomis pasinaudojusių gyventojų dalis nuo visų deklaravimo paslaugą gavusių gyventojų</t>
  </si>
  <si>
    <t>18,00</t>
  </si>
  <si>
    <t>Petrašiūnų seniūnijoje elektroninėmis deklaravimo paslaugomis pasinaudojusių gyventojų dalis nuo visų deklaravimo paslaugą gavusių gyventojų</t>
  </si>
  <si>
    <t>10,50</t>
  </si>
  <si>
    <t>11,00</t>
  </si>
  <si>
    <t>Šančių seniūnijoje elektroninėmis deklaravimo paslaugomis pasinaudojusių gyventojų dalis nuo visų deklaravimo paslaugą gavusių gyventojų</t>
  </si>
  <si>
    <t>Šilainių seniūnijoje elektroninėmis deklaravimo paslaugomis pasinaudojusių gyventojų dalis nuo visų deklaravimo paslaugą gavusių gyventojų</t>
  </si>
  <si>
    <t>Vilijampolės seniūnijoje elektroninėmis deklaravimo paslaugomis pasinaudojusių gyventojų dalis nuo visų deklaravimo paslaugą gavusių gyventojų</t>
  </si>
  <si>
    <t>14,00</t>
  </si>
  <si>
    <t>Žaliakalnio seniūnijoje elektroninėmis deklaravimo paslaugomis pasinaudojusių gyventojų dalis nuo visų deklaravimo paslaugą gavusių gyventojų</t>
  </si>
  <si>
    <t>14,50</t>
  </si>
  <si>
    <t>14,75</t>
  </si>
  <si>
    <t>3.1.2.1.009</t>
  </si>
  <si>
    <t>Civilinės būklės aktų registravimas (valstybinė funkcija)</t>
  </si>
  <si>
    <t>Civilinės būklės aktų įregistravimo paslaugos gavėjų skaičius</t>
  </si>
  <si>
    <t>10 400,00</t>
  </si>
  <si>
    <t>10 800,00</t>
  </si>
  <si>
    <t>3.1.2.1.010</t>
  </si>
  <si>
    <t>Valstybinės kalbos vartojimo ir taisyklingumo kontrolė (valstybinė funkcija)</t>
  </si>
  <si>
    <t>Viešosios tvarkos skyrius</t>
  </si>
  <si>
    <t>1 600,00</t>
  </si>
  <si>
    <t>3.1.2.1.011</t>
  </si>
  <si>
    <t>Žemės ūkio funkcijoms vykdyti (valstybinė funkcija)</t>
  </si>
  <si>
    <t>Aptarnautų asmenų skaičiaus santykis nuo visų besikreipiančių asmenų skaičiaus</t>
  </si>
  <si>
    <t>Dėl žemės ūkio funkcijų vykdymo aptarnautų asmenų skaičius</t>
  </si>
  <si>
    <t>Dėl žemės ūkio technikos registravimo organizavimo aptarnautų asmenų skaičius</t>
  </si>
  <si>
    <t>510,00</t>
  </si>
  <si>
    <t>3.1.2.1.012</t>
  </si>
  <si>
    <t>Kauno biudžetinių įstaigų apskaita</t>
  </si>
  <si>
    <t>Centrinis apskaitos skyrius</t>
  </si>
  <si>
    <t>Automatizuotų (robotizuotų) paslaugų gavėjų mokėjimų skaičius nuo visų paslaugų gavėjų mokėjimų skaičiaus</t>
  </si>
  <si>
    <t>Suderintų dokumentų skaičius</t>
  </si>
  <si>
    <t>Metinių ataskaitų pagal VSAFAS formų automatizuotų teikimų iš FVAS į VSAKIS skaičius nuo visų teikiamų ataskaitų formų skaičiaus</t>
  </si>
  <si>
    <t>3.1.2.1.014</t>
  </si>
  <si>
    <t>Šeimos gerovės stiprinimas</t>
  </si>
  <si>
    <t>Kūdikio kraitelį gavusių šeimų skaičius</t>
  </si>
  <si>
    <t>1 500,00</t>
  </si>
  <si>
    <t>2 000,00</t>
  </si>
  <si>
    <t>3.1.2.1.015</t>
  </si>
  <si>
    <t>Kauno miesto savivaldybės narystės įsipareigojimų vykdymas vietos veiklos grupėse ir kitose organizacijose</t>
  </si>
  <si>
    <t>Organizacijų, kurių veiklose dalyvaujama, skaičius</t>
  </si>
  <si>
    <t>3.1.2.1.016</t>
  </si>
  <si>
    <t>Aplinkos apsaugos skyrius</t>
  </si>
  <si>
    <t>Miesto viešosiose erdvėse sugautų bešeimininkių gyvūnų skaičius</t>
  </si>
  <si>
    <t>400,00</t>
  </si>
  <si>
    <t>310,00</t>
  </si>
  <si>
    <t>3.1.2.1.017</t>
  </si>
  <si>
    <t>Administracinės naštos mažinimas tobulinant klientų aptarnavimo procesus Kauno miesto savivaldybės administracijoje</t>
  </si>
  <si>
    <t>Asmenų, besikreipiančių per žinių asistentą, skaičius</t>
  </si>
  <si>
    <t>650,00</t>
  </si>
  <si>
    <t>700,00</t>
  </si>
  <si>
    <t>600,00</t>
  </si>
  <si>
    <t>3.1.2.1.019</t>
  </si>
  <si>
    <t>Racionalus mokesčių dydžių nustatymas ir efektyvus jų surinkimo užtikrinimas</t>
  </si>
  <si>
    <t>Racionalus veiklų, kuriomis galima verstis turint verslo liudijimą, fiksuoto pajamų mokesčio dydžio pokytis</t>
  </si>
  <si>
    <t>Savivaldybės gautos vietinės rinkliavos už leidimų įrengti išorinę reklamą išdavimą pokytis</t>
  </si>
  <si>
    <t>3.1.2.2</t>
  </si>
  <si>
    <t>Siekti lyderystės kuriant ir tobulinant Savivaldybės teikiamas paslaugas</t>
  </si>
  <si>
    <t>3.1.2.2.002</t>
  </si>
  <si>
    <t>Juridinių asmenų, kurių steigėja, dalininkė ar savininkė yra Savivaldybė, veiklos optimizavimas, valdymo ir veiklos efektyvinimas</t>
  </si>
  <si>
    <t>3.1.2.2.006</t>
  </si>
  <si>
    <t>Kauno miesto savivaldybės valdomų įmonių veiklos optimizavimas, valdymo ir veiklos efektyvinimas</t>
  </si>
  <si>
    <t>Savivaldybės  valdomų įmonių, kurių pasiektų veiklos tikslų atitiktį joms nustatytiems veiklos tikslams koordinuoja Savivaldybė, skaičius</t>
  </si>
  <si>
    <t>UAB „Kauno vandenys“ EBITDA marža</t>
  </si>
  <si>
    <t>36,90</t>
  </si>
  <si>
    <t>37,50</t>
  </si>
  <si>
    <t>37,60</t>
  </si>
  <si>
    <t>UAB „Laboratorinių bandymų centras“ EBITDA marža</t>
  </si>
  <si>
    <t>31,10</t>
  </si>
  <si>
    <t>31,50</t>
  </si>
  <si>
    <t>31,70</t>
  </si>
  <si>
    <t>UAB „Stoties turgus“ EBITDA marža</t>
  </si>
  <si>
    <t>10,90</t>
  </si>
  <si>
    <t>UAB „Švara ID“ EBITDA marža</t>
  </si>
  <si>
    <t>SĮ „Kapinių priežiūra“ veiklos sąnaudų lygis</t>
  </si>
  <si>
    <t>29,40</t>
  </si>
  <si>
    <t>28,70</t>
  </si>
  <si>
    <t>28,60</t>
  </si>
  <si>
    <t>17,90</t>
  </si>
  <si>
    <t>UAB „Kauno butų ūkis“ EBITDA marža</t>
  </si>
  <si>
    <t>10,20</t>
  </si>
  <si>
    <t>AB „Kauno energija“ EBITDA marža</t>
  </si>
  <si>
    <t>18,20</t>
  </si>
  <si>
    <t>18,30</t>
  </si>
  <si>
    <t>UAB „Centrinis knygynas“ EBITDA marža</t>
  </si>
  <si>
    <t>76,00</t>
  </si>
  <si>
    <t>UAB „Kauno autobusai“ EBITDA marža</t>
  </si>
  <si>
    <t>UAB „Kauno gatvių apšvietimas“ EBITDA marža</t>
  </si>
  <si>
    <t>21,70</t>
  </si>
  <si>
    <t>22,10</t>
  </si>
  <si>
    <t>UAB „Kauno švara“ EBITDA marža</t>
  </si>
  <si>
    <t>3.1.2.2.007</t>
  </si>
  <si>
    <t>Juridinių asmenų, kurių dalyvė yra Savivaldybė, stebėsena, naudojant verslo analitikos sistemą "Qlik Sense"</t>
  </si>
  <si>
    <t>Pateiktos informacijos apie juridinių asmenų, kurių dalyvė yra Savivaldybė, finansinius ir (ar) veiklos duomenis skaičius</t>
  </si>
  <si>
    <t>7,00</t>
  </si>
  <si>
    <t>3.1.3</t>
  </si>
  <si>
    <t>Didinti įtraukų bendradarbiavimą su suinteresuotomis šalimis, tapti lydere regione</t>
  </si>
  <si>
    <t>3.1.3.1</t>
  </si>
  <si>
    <t>Įgyvendinti „Atviro Kauno“ viziją, užtikrinant skaidrų visuomenės įtraukimą į sprendimų priėmimo procesą</t>
  </si>
  <si>
    <t>3.1.3.1.002</t>
  </si>
  <si>
    <t>Seniūnijų įtakos stiprinimas skatinant gyventojų bendruomeniškumą</t>
  </si>
  <si>
    <t>Inicijuotų Aleksoto seniūnijos teritorijos priežiūros priemonių skaičius</t>
  </si>
  <si>
    <t>375,00</t>
  </si>
  <si>
    <t>Aleksoto seniūnijos atliktų statinių priežiūros priemonių dalis nuo suplanuotų priemonių skaičiaus</t>
  </si>
  <si>
    <t>93,00</t>
  </si>
  <si>
    <t>Organizuotų sueigų, susitikimų, susirinkimų skaičius Centro seniūnijoje, skatinant gyventojų dalyvavimą vietos savivaldos procese</t>
  </si>
  <si>
    <t>Inicijuotų Centro seniūnijos teritorijos priežiūros priemonių skaičius</t>
  </si>
  <si>
    <t>155,00</t>
  </si>
  <si>
    <t>160,00</t>
  </si>
  <si>
    <t>165,00</t>
  </si>
  <si>
    <t>Centro seniūnijos atliktų statinių priežiūros priemonių dalis nuo suplanuotų priemonių skaičiaus</t>
  </si>
  <si>
    <t>95,25</t>
  </si>
  <si>
    <t>95,50</t>
  </si>
  <si>
    <t>Inicijuotų Dainavos seniūnijos teritorijos priežiūros priemonių skaičius</t>
  </si>
  <si>
    <t>275,00</t>
  </si>
  <si>
    <t>Dainavos seniūnijos atliktų statinių priežiūros priemonių dalis nuo suplanuotų priemonių skaičiaus</t>
  </si>
  <si>
    <t>95,75</t>
  </si>
  <si>
    <t>96,00</t>
  </si>
  <si>
    <t>Inicijuotų Eigulių seniūnijos teritorijos priežiūros priemonių skaičius</t>
  </si>
  <si>
    <t>167,00</t>
  </si>
  <si>
    <t>164,00</t>
  </si>
  <si>
    <t>Eigulių seniūnijos atliktų statinių priežiūros priemonių dalis nuo suplanuotų priemonių skaičiaus</t>
  </si>
  <si>
    <t>92,00</t>
  </si>
  <si>
    <t>Inicijuotų Gričiupio seniūnijos teritorijos priežiūros priemonių skaičius</t>
  </si>
  <si>
    <t>Gričiupio seniūnijos atliktų statinių priežiūros priemonių dalis nuo suplanuotų priemonių skaičiaus</t>
  </si>
  <si>
    <t>Inicijuotų Panemunės seniūnijos teritorijos priežiūros priemonių skaičius</t>
  </si>
  <si>
    <t>290,00</t>
  </si>
  <si>
    <t>Panemunės seniūnijos atliktų statinių priežiūros priemonių dalis nuo suplanuotų priemonių skaičiaus</t>
  </si>
  <si>
    <t>99,00</t>
  </si>
  <si>
    <t>Inicijuotų Petrašiūnų seniūnijos teritorijos priežiūros priemonių skaičius</t>
  </si>
  <si>
    <t>144,00</t>
  </si>
  <si>
    <t>149,00</t>
  </si>
  <si>
    <t>Petrašiūnų seniūnijos atliktų statinių priežiūros priemonių dalis nuo suplanuotų priemonių skaičiaus</t>
  </si>
  <si>
    <t>Inicijuotų Šančių seniūnijos teritorijos priežiūros priemonių skaičius</t>
  </si>
  <si>
    <t>142,00</t>
  </si>
  <si>
    <t>141,00</t>
  </si>
  <si>
    <t>Šančių seniūnijos atliktų statinių priežiūros priemonių dalis nuo suplanuotų priemonių skaičiaus</t>
  </si>
  <si>
    <t>Inicijuotų   Šilainių seniūnijos teritorijos priežiūros priemonių skaičius</t>
  </si>
  <si>
    <t>356,00</t>
  </si>
  <si>
    <t>Šilainių seniūnijos atliktų statinių priežiūros priemonių dalis nuo suplanuotų priemonių skaičiaus</t>
  </si>
  <si>
    <t>Inicijuotų Vilijampolės seniūnijos teritorijos priežiūros priemonių skaičius</t>
  </si>
  <si>
    <t>200,00</t>
  </si>
  <si>
    <t>220,00</t>
  </si>
  <si>
    <t>Vilijampolės seniūnijos atliktų statinių priežiūros priemonių dalis nuo suplanuotų priemonių skaičiaus</t>
  </si>
  <si>
    <t>Inicijuotų Žaliakalnio seniūnijos teritorijos priežiūros priemonių skaičius</t>
  </si>
  <si>
    <t>250,00</t>
  </si>
  <si>
    <t>255,00</t>
  </si>
  <si>
    <t>260,00</t>
  </si>
  <si>
    <t>Žaliakalnio seniūnijos atliktų statinių priežiūros priemonių dalis nuo suplanuotų priemonių skaičiaus</t>
  </si>
  <si>
    <t>90,50</t>
  </si>
  <si>
    <t>93,50</t>
  </si>
  <si>
    <t>3.1.3.2</t>
  </si>
  <si>
    <t>Skatinti organizacijas teikti paslaugas miesto gyventojams</t>
  </si>
  <si>
    <t>3.1.3.2.001</t>
  </si>
  <si>
    <t>Nevyriausybinių organizacijų ir miesto bendruomenės įgalinimo iniciatyvų skatinimas</t>
  </si>
  <si>
    <t>Socialinių paslaugų priežiūros departamentui prie Socialinės apsaugos ir darbo ministerijos pateiktų ataskaitų skaičius</t>
  </si>
  <si>
    <t>2.3.</t>
  </si>
  <si>
    <t>3.1.3.3</t>
  </si>
  <si>
    <t>Efektyvinti miesto komunikaciją ir rinkodarą</t>
  </si>
  <si>
    <t>3.1.3.3.001</t>
  </si>
  <si>
    <t>Kauno miesto pristatymas ir reklamavimas Lietuvoje</t>
  </si>
  <si>
    <t>Ryšių su visuomene skyrius</t>
  </si>
  <si>
    <t>Kaunas.lt naudotojų skaičius</t>
  </si>
  <si>
    <t>458 000,00</t>
  </si>
  <si>
    <t>462 000,00</t>
  </si>
  <si>
    <t>466 000,00</t>
  </si>
  <si>
    <t>Savivaldybės administracijos padalinių įgyvendintų komunikacijos užsakymų skaičius</t>
  </si>
  <si>
    <t>24,00</t>
  </si>
  <si>
    <t>Facebook'o paskyros „Kauno miesto savivaldybė“ sekėjų skaičius</t>
  </si>
  <si>
    <t>95 800,00</t>
  </si>
  <si>
    <t>97 000,00</t>
  </si>
  <si>
    <t>98 000,00</t>
  </si>
  <si>
    <t>3.1.3.4</t>
  </si>
  <si>
    <t>Siekti Kauno lyderystės regione</t>
  </si>
  <si>
    <t>3.1.3.4.001</t>
  </si>
  <si>
    <t>Kauno miesto savivaldybės dalyvavimas sveikatos srities tarptautinėse organizacijose</t>
  </si>
  <si>
    <t>Sveikatos apsaugos skyrius</t>
  </si>
  <si>
    <t>Tarptautinių renginių, kuriuose buvo pristatyta Kauno miesto patirtis visuomenės sveikatos srityje, skaičius</t>
  </si>
  <si>
    <t>3.1.3.4.002</t>
  </si>
  <si>
    <t>Bendradarbiavimo su Lietuvos ir užsienio valstybių institucijomis skatinimas</t>
  </si>
  <si>
    <t>Užsienio ryšių skyrius</t>
  </si>
  <si>
    <t>Susitikimų ir bendrų renginių su užsienio svečiais skaičius</t>
  </si>
  <si>
    <t>Renginiuose ir susitikimuose dalyvavusių užsienio svečių skaičius</t>
  </si>
  <si>
    <t>3.1.3.4.003</t>
  </si>
  <si>
    <t>Bendradarbiavimo su esamais ir potencialiais miestais partneriais vystymas, skatinant dalijimąsi gerąja praktika ir abipusį pažinimą</t>
  </si>
  <si>
    <t>210,00</t>
  </si>
  <si>
    <t>Įgyvendinant bendrus projektus dalyvavusių užsienio miestų atstovų skaičius</t>
  </si>
  <si>
    <t>211,00</t>
  </si>
  <si>
    <t>Kultūros srities darbuotojų, menininkų, mokslininkų, verslininkų mainų ir bendrų projektų skaičius</t>
  </si>
  <si>
    <t>3.1.3.4.004</t>
  </si>
  <si>
    <t>Kauno miesto atstovavimas Pasaulio sveikatos organizacijos Europos sveikų miestų tinkle</t>
  </si>
  <si>
    <t>Įgyvendintų veiklų dalis nuo finansuotų veiklų skaičiaus</t>
  </si>
  <si>
    <t>3.1.3.5</t>
  </si>
  <si>
    <t>Užtikrinti sąlygas saugiai gyventi ir dirbti mieste</t>
  </si>
  <si>
    <t>3.1.3.5.001</t>
  </si>
  <si>
    <t>Gyventojų saugumo didinimas užtikrinant vaizdo stebėjimo ir pažeidimų fiksavimo priemonių plėtrą</t>
  </si>
  <si>
    <t>Veikiančių stebėjimo kamerų dalis nuo visų kamerų</t>
  </si>
  <si>
    <t>Užfiksuotų administracinių nusižengimų, padarytų transporto priemonėmis,  skaičius</t>
  </si>
  <si>
    <t>4 550,00</t>
  </si>
  <si>
    <t>4 400,00</t>
  </si>
  <si>
    <t>Įgyvendintų prevencinių priemonių skaičius</t>
  </si>
  <si>
    <t>21,00</t>
  </si>
  <si>
    <t>Dėl transporto priemonių savininkų (valdytojų) priimtų procesinių sprendimų skaičius</t>
  </si>
  <si>
    <t>9 150,00</t>
  </si>
  <si>
    <t>9 100,00</t>
  </si>
  <si>
    <t>9 000,00</t>
  </si>
  <si>
    <t>Dėl viešosios tvarkos pažeidimų priimtų procesinių sprendimų skaičius</t>
  </si>
  <si>
    <t>770,00</t>
  </si>
  <si>
    <t>780,00</t>
  </si>
  <si>
    <t>3.1.3.5.002</t>
  </si>
  <si>
    <t>Civilinės saugos reikalams ir paslaugoms administruoti</t>
  </si>
  <si>
    <t>Surengtų Savivaldybės lygio stalo funkcinių pratybų dalis nuo visų suplanuotų pratybų</t>
  </si>
  <si>
    <t>Savivaldybės ekstremaliųjų situacijų valdymo plano peržiūrų ar koregavimų skaičius</t>
  </si>
  <si>
    <t>Įgyvendintų ekstremaliųjų situacijų prevencijos priemonių dalis nuo visų suplanuotų priemonių</t>
  </si>
  <si>
    <t>Suteiktų konsultacijų ir rekomendacijų ūkio subjektams ir įstaigoms skaičius</t>
  </si>
  <si>
    <t>26,00</t>
  </si>
  <si>
    <t>28,00</t>
  </si>
  <si>
    <t>Suvaldytų ekstremaliųjų įvykių Kauno mieste dalis nuo visų ekstremaliųjų įvykių Kaune</t>
  </si>
  <si>
    <t>3.1.3.5.003</t>
  </si>
  <si>
    <t>Mobilizacijai administruoti Savivaldybėje</t>
  </si>
  <si>
    <t>Savivaldybės civilinio mobilizacinio personalo rezervo sąrašo peržiūrų ar koregavimų skaičius</t>
  </si>
  <si>
    <t>Savivaldybės mobilizacijos plano peržiūrų ar koregavimų skaičius</t>
  </si>
  <si>
    <t>3.1.3.5.004</t>
  </si>
  <si>
    <t>Ekstremaliųjų situacijų ir (arba) įvykių prevencija</t>
  </si>
  <si>
    <t>Ekstremaliųjų situacijų ir (arba) įvykių prevencijos priemonių skaičius</t>
  </si>
  <si>
    <t>32,00</t>
  </si>
  <si>
    <t>Ekologinių nelaimių ir transporto avarijų metu rastų teršalų surinkimo ir utilizavimo darbų dalis nuo visų suplanuotų darbų</t>
  </si>
  <si>
    <t>3.1.3.5.005</t>
  </si>
  <si>
    <t>Pašalintų transporto priemonių  dalis nuo visų užfiksuotų neeksploatuojamų transporto priemonių</t>
  </si>
  <si>
    <t>77,50</t>
  </si>
  <si>
    <t>Užfiksuotų neeksploatuojamų transporto priemonių skaičius</t>
  </si>
  <si>
    <t>300,00</t>
  </si>
  <si>
    <t>Pašalintų neeksploatuojamų transporto priemonių skaičius</t>
  </si>
  <si>
    <t>360,00</t>
  </si>
  <si>
    <t>3.1.3.5.006</t>
  </si>
  <si>
    <t>Avarijų Kauno mieste likvidavimo užtikrinimas (Avarinės tarnybos ir dispečerinės veikla)</t>
  </si>
  <si>
    <t>Lokalizuotų avarinių situacijų mieste dalis nuo visų užregistruotų pranešimų</t>
  </si>
  <si>
    <t>Likviduotų avarijų skaičius</t>
  </si>
  <si>
    <t>3.1.3.5.007</t>
  </si>
  <si>
    <t>Ekstremaliųjų situacijų ir (arba) įvykių likvidavimas, jų padarinių šalinimas ir padarytų nuostolių iš dalies apmokėjimas</t>
  </si>
  <si>
    <t>D.</t>
  </si>
  <si>
    <t>3.1.3.5.009</t>
  </si>
  <si>
    <t>Kauno miesto savivaldybės priedangų įrengimo daugiabučiuose namuose programos įgyvendinimas</t>
  </si>
  <si>
    <t>Būsto modernizavimo, administravimo ir energetikos skyrius</t>
  </si>
  <si>
    <t>Įgyvendintų pasirašytų sutarčių dalis nuo visų pasirašytų sutarčių</t>
  </si>
  <si>
    <t>3.2</t>
  </si>
  <si>
    <t>Saugus visų eismo dalyvių susisiekimas, didinant tvarių kelionių dalį ir mažinant transporto keliamą taršą</t>
  </si>
  <si>
    <t>3.2.1</t>
  </si>
  <si>
    <t>Vystyti ir palaikyti saugią judumo infrastruktūrą Kauno mieste</t>
  </si>
  <si>
    <t>3.2.1.1</t>
  </si>
  <si>
    <t>Palaikyti aukštą judumo infrastruktūros būklę</t>
  </si>
  <si>
    <t>3.2.1.1.001</t>
  </si>
  <si>
    <t>Susisiekimo komunikacijų (gatvių) kadastro duomenų nustatymas, tikslinimas ir teisinė registracija</t>
  </si>
  <si>
    <t>Nekilnojamojo turto registre įregistruotų Savivaldybės valdomų susisiekimo komunikacijų (gatvių) dalis nuo  visų galimų registruoti susisiekimo komunikacijų (gatvių)</t>
  </si>
  <si>
    <t>91,50</t>
  </si>
  <si>
    <t>92,70</t>
  </si>
  <si>
    <t>3.2.1.1.002</t>
  </si>
  <si>
    <t>Kauno miesto gatvių, aikščių priežiūra ir einamasis remontas</t>
  </si>
  <si>
    <t>Suremontuotų gatvių plotas</t>
  </si>
  <si>
    <t>Kv. m</t>
  </si>
  <si>
    <t>121 000,00</t>
  </si>
  <si>
    <t>Suremontuotų gatvių ilgis</t>
  </si>
  <si>
    <t>M</t>
  </si>
  <si>
    <t>15 000,00</t>
  </si>
  <si>
    <t>Prižiūrimų gatvių su žvyro danga plotas</t>
  </si>
  <si>
    <t>1 950 000,00</t>
  </si>
  <si>
    <t>Suremontuotų pėsčiųjų takų plotas</t>
  </si>
  <si>
    <t>26 000,00</t>
  </si>
  <si>
    <t>14 000,00</t>
  </si>
  <si>
    <t>Suremontuotų dviračių takų ilgis</t>
  </si>
  <si>
    <t>3.2.1.1.003</t>
  </si>
  <si>
    <t>Tiltų ir viadukų rekonstravimas,  remontas ir priežiūra</t>
  </si>
  <si>
    <t>Atnaujintų tiltų ir viadukų dalis nuo bendro tiltų ir viadukų ploto</t>
  </si>
  <si>
    <t>Suremontuotų tiltų ir viadukų skaičius</t>
  </si>
  <si>
    <t>3.2.1.1.005</t>
  </si>
  <si>
    <t>Įvažiuojamųjų kelių į gyvenamuosius kvartalus ir kiemus remontas</t>
  </si>
  <si>
    <t>Suremontuotų įvažiuojamųjų kelių į gyvenamuosius kvartalus ir kiemus plotas</t>
  </si>
  <si>
    <t>30 000,00</t>
  </si>
  <si>
    <t>3.2.1.2</t>
  </si>
  <si>
    <t>Vystyti judumo infrastruktūrą atsižvelgiant į eismo dalyvių poreikius</t>
  </si>
  <si>
    <t>3.2.1.2.001</t>
  </si>
  <si>
    <t>Ateities plento tęsinio nuo Palemono g. iki T. Masiulio g. tiesyba</t>
  </si>
  <si>
    <t>I atkarpos atliktų veiklų dalis nuo visų projekto veiklų</t>
  </si>
  <si>
    <t>II atkarpos atliktų veiklų dalis nuo visų projekto veiklų</t>
  </si>
  <si>
    <t>III atkarpos atliktų veiklų dalis nuo visų projekto veiklų</t>
  </si>
  <si>
    <t>3.2.1.2.002</t>
  </si>
  <si>
    <t>Šeštokų 1-osios g. ir Alyvų 1-osios g.  tiesyba</t>
  </si>
  <si>
    <t>Atliktų veiklų dalis nuo visų projekto veiklų</t>
  </si>
  <si>
    <t>3.2.1.2.003</t>
  </si>
  <si>
    <t>Kauno miesto gatvių, aikščių projektavimas, kapitalinis remontas ir rekonstrukcija</t>
  </si>
  <si>
    <t>Rekonstruotų ir kapitališkai suremontuotų gatvių ir aikščių plotas</t>
  </si>
  <si>
    <t>36 000,00</t>
  </si>
  <si>
    <t>34 000,00</t>
  </si>
  <si>
    <t>28 000,00</t>
  </si>
  <si>
    <t>Įrengtų pėsčiųjų takų plotas</t>
  </si>
  <si>
    <t>Įrengtų dviračių takų ilgis</t>
  </si>
  <si>
    <t>4 500,00</t>
  </si>
  <si>
    <t>3.2.1.2.004</t>
  </si>
  <si>
    <t>Kėdainių tilto per Nemuno upę, Kaune, statyba</t>
  </si>
  <si>
    <t>27,00</t>
  </si>
  <si>
    <t>3.2.1.2.005</t>
  </si>
  <si>
    <t>Skirtingų lygių sankryžos ties magistralinio kelio A1 Vilnius–Kaunas–Klaipėda 98,100 km Kauno mieste (ties Ašigalio g.) statyba</t>
  </si>
  <si>
    <t>Įrengtos infrastruktūros plotas</t>
  </si>
  <si>
    <t>3.2.1.2.006</t>
  </si>
  <si>
    <t>Rotušės aikštės rekonstravimas</t>
  </si>
  <si>
    <t>Rekonstruotos aikštės plotas</t>
  </si>
  <si>
    <t>1.5.</t>
  </si>
  <si>
    <t>3.2.1.2.008</t>
  </si>
  <si>
    <t>Baltijos g. pėsčiųjų ir dviračių tako įrengimas</t>
  </si>
  <si>
    <t>Dviračiams skirtos infrastruktūros, kuriai įrengti suteikta parama, ilgis</t>
  </si>
  <si>
    <t>Km</t>
  </si>
  <si>
    <t>2.1.</t>
  </si>
  <si>
    <t>3.2.1.2.009</t>
  </si>
  <si>
    <t>Baltų pr. pėsčiųjų ir dviračių tako įrengimas</t>
  </si>
  <si>
    <t>1,40</t>
  </si>
  <si>
    <t>3.2.1.2.011</t>
  </si>
  <si>
    <t>Chemijos g. pėsčiųjų ir dviračių tako įrengimas</t>
  </si>
  <si>
    <t>3.2.1.3</t>
  </si>
  <si>
    <t>Sudaryti visapusiškai saugias judėjimo sąlygas visiems eismo dalyviams</t>
  </si>
  <si>
    <t>3.2.1.3.002</t>
  </si>
  <si>
    <t>Transporto ir eismo organizavimo skyrius</t>
  </si>
  <si>
    <t>Naujai įrengtų ir rekonstruotų šviesoforų skaičius</t>
  </si>
  <si>
    <t>3.2.1.3.003</t>
  </si>
  <si>
    <t>Eismo saugumo ir eismo organizavimo planavimas</t>
  </si>
  <si>
    <t>Eismo saugumo ir eismo organizavimo planavimo dokumentų skaičius</t>
  </si>
  <si>
    <t>3.2.1.3.004</t>
  </si>
  <si>
    <t>Visuomenės ugdymas  saugaus eismo klausimais</t>
  </si>
  <si>
    <t>Įgyvendintų  priemonių skaičius</t>
  </si>
  <si>
    <t>3.2.1.3.005</t>
  </si>
  <si>
    <t>Saugaus eismo gerinimas ženklinant gatvių važiuojamąją dalį</t>
  </si>
  <si>
    <t>Naujai ir pakartotinai paženklintų asfaltuotų gatvių dalis nuo visų asfaltuotų gatvių</t>
  </si>
  <si>
    <t>Paženklintas gatvių plotas</t>
  </si>
  <si>
    <t>41 000,00</t>
  </si>
  <si>
    <t>3.2.1.4</t>
  </si>
  <si>
    <t>3.2.1.5</t>
  </si>
  <si>
    <t>Prižiūrėti ir plėsti dviračių, pėsčiųjų ir kitų mikromobilumo priemonių infrastruktūrą</t>
  </si>
  <si>
    <t>3.2.1.5.001</t>
  </si>
  <si>
    <t>Požeminių perėjų ir laiptų rekonstravimas, remontas ir priežiūra</t>
  </si>
  <si>
    <t>Perėjos priežiūros sutarties vykdymo patikrinimų skaičius</t>
  </si>
  <si>
    <t>Suremontuotų požeminių perėjų ir laiptų dalis nuo visų perėjų ir laiptų</t>
  </si>
  <si>
    <t>3.2.1.5.002</t>
  </si>
  <si>
    <t>Pėsčiųjų tiltų per Nemuno upę nuo Aleksoto iki salos ir nuo salos iki Karaliaus Mindaugo pr., Kaune, statyba</t>
  </si>
  <si>
    <t>3.2.1.5.003</t>
  </si>
  <si>
    <t>3.2.1.6</t>
  </si>
  <si>
    <t>Užtikrinti kokybišką regioninį pasiekiamumą visais keliavimo būdais</t>
  </si>
  <si>
    <t>3.2.2</t>
  </si>
  <si>
    <t>Didinti darnių kelionių dalį Kauno mieste</t>
  </si>
  <si>
    <t>3.2.2.1</t>
  </si>
  <si>
    <t>Skatinti rinktis mažiau taršius keliavimo būdus</t>
  </si>
  <si>
    <t>3.2.2.2</t>
  </si>
  <si>
    <t>Gerinti viešojo transporto pasiekiamumą ir kokybę</t>
  </si>
  <si>
    <t>3.2.2.2.001</t>
  </si>
  <si>
    <t>Projekto „Viešojo transporto infrastruktūros plėtra Kauno mieste“ įgyvendinimas</t>
  </si>
  <si>
    <t>3.2.2.2.002</t>
  </si>
  <si>
    <t>Kompensacijoms už keleivių, turinčių teisę į lengvatas, vežimą vežėjams mokėti</t>
  </si>
  <si>
    <t>Išmokėtų kompensacijų dydis</t>
  </si>
  <si>
    <t>13 000 000,00</t>
  </si>
  <si>
    <t>3.2.2.2.003</t>
  </si>
  <si>
    <t>Vežėjų nuostoliams, patirtiems dėl keleivinio transporto paslaugų teikimo visuomenei, kompensuoti</t>
  </si>
  <si>
    <t>Viešojo transporto ridos pokytis</t>
  </si>
  <si>
    <t>Vežėjų nuostolių, patirtų dėl keleivinio transporto paslaugų teikimo visuomenei, lėšų kompensavimo dydis</t>
  </si>
  <si>
    <t>16 596 260,00</t>
  </si>
  <si>
    <t>3.2.2.2.004</t>
  </si>
  <si>
    <t>Viešojo transporto infrastruktūros plėtra</t>
  </si>
  <si>
    <t>Naujai įrengtų ir sutvarkytų objektų skaičius</t>
  </si>
  <si>
    <t>3.2.2.3</t>
  </si>
  <si>
    <t>Didinti Kauno regiono viešojo transporto sistemų suderinamumą</t>
  </si>
  <si>
    <t>3.2.2.4</t>
  </si>
  <si>
    <t>Riboti į Kauno miestą atvykstančio motorinio transporto srautus</t>
  </si>
  <si>
    <t>3.2.3</t>
  </si>
  <si>
    <t>Taikyti inovacijomis paremtus transporto sprendimus</t>
  </si>
  <si>
    <t>3.2.3.1</t>
  </si>
  <si>
    <t>Vystyti mažų emisijų zonas ir elektromobilių infrastruktūrą</t>
  </si>
  <si>
    <t>3.2.3.1.001</t>
  </si>
  <si>
    <t>Elektromobilių įkrovimo prieigų infrastruktūros sukūrimas ir palaikymas</t>
  </si>
  <si>
    <t>Viešai prieinamų įkrovos stotelių skaičius</t>
  </si>
  <si>
    <t>23,00</t>
  </si>
  <si>
    <t>Išnuomotų viešų elektromobilių įkrovos prieigų vietų skaičius</t>
  </si>
  <si>
    <t>3.2.3.2</t>
  </si>
  <si>
    <t>Diegti technologinius sprendimus efektyviam judumui valdyti</t>
  </si>
  <si>
    <t>3.2.3.2.001</t>
  </si>
  <si>
    <t>Stacionarių prevencinės greičio matavimo ir raudonos šviesos pažeidimo sistemų  sankryžoje diegimas ir eksploatavimas</t>
  </si>
  <si>
    <t>Stacionarių greičio matavimo įrenginių skaičius</t>
  </si>
  <si>
    <t>Įrenginių darbo dienų be gedimų skaičius</t>
  </si>
  <si>
    <t>340,00</t>
  </si>
  <si>
    <t>Naujai įrengtų greičio matavimo vietų skaičius</t>
  </si>
  <si>
    <t>3.2.3.2.002</t>
  </si>
  <si>
    <t>Įrengtų ir atnaujintų kelio ženklų skaičius Kauno mieste</t>
  </si>
  <si>
    <t>2 400,00</t>
  </si>
  <si>
    <t>Gatvių ruožų, kuriuose įrengtos eismo saugumo priemonės, ilgis</t>
  </si>
  <si>
    <t>450,00</t>
  </si>
  <si>
    <t>3.2.3.2.003</t>
  </si>
  <si>
    <t>Saugaus eismo užtikrinimas prižiūrint ir eksploatuojant šviesoforus</t>
  </si>
  <si>
    <t>Prižiūrimų ir eksploatuojamų įrenginių skaičius</t>
  </si>
  <si>
    <t>153,00</t>
  </si>
  <si>
    <t>156,00</t>
  </si>
  <si>
    <t>159,00</t>
  </si>
  <si>
    <t>3.2.3.2.005</t>
  </si>
  <si>
    <t>Intelektualių informacinių sistemų plėtra ir diegimas viešojo transporto, motorinio transporto srautų valdymo ir automobilių statymo srityse</t>
  </si>
  <si>
    <t>Įdiegtų, eksploatuojamų ir palaikomų sistemų skaičius</t>
  </si>
  <si>
    <t>3.2.3.2.006</t>
  </si>
  <si>
    <t>Projekto „Galimybių studijos dėl naujų didelio našumo viešojo transporto rūšių parengimas, siekiant užtikrinti energetiškai efektyvesnę ir tvaresnę transporto sistemą Kauno mieste“ įgyvendinimas</t>
  </si>
  <si>
    <t>3.2.3.3</t>
  </si>
  <si>
    <t>Įgyvendinti efektyvius transporto priemonių parkavimo sprendimus</t>
  </si>
  <si>
    <t>3.2.3.3.001</t>
  </si>
  <si>
    <t>Automobilių statymo Kauno mieste organizavimas</t>
  </si>
  <si>
    <t>Kontroliuojamų stovėjimo vietų skaičius</t>
  </si>
  <si>
    <t>7 200,00</t>
  </si>
  <si>
    <t>7 250,00</t>
  </si>
  <si>
    <t>Automobilių stovėjimo valandų skaičius</t>
  </si>
  <si>
    <t>Val.</t>
  </si>
  <si>
    <t>13 800 000,00</t>
  </si>
  <si>
    <t>14 200 000,00</t>
  </si>
  <si>
    <t>16 000 000,00</t>
  </si>
  <si>
    <t>Kaštai vienam eurui surinkti</t>
  </si>
  <si>
    <t>0,28</t>
  </si>
  <si>
    <t>0,27</t>
  </si>
  <si>
    <t>Surinkta rinkliava už transporto priemonių stovėjimą Kauno mieste</t>
  </si>
  <si>
    <t>10 000 000,00</t>
  </si>
  <si>
    <t>10 200 000,00</t>
  </si>
  <si>
    <t>10 400 000,00</t>
  </si>
  <si>
    <t>3.3</t>
  </si>
  <si>
    <t>Tvarus ir įtraukus teritorijų vystymas, orientuotas į kasdienius kiekvieno žmogaus poreikius ir kokybišką miesto aplinką</t>
  </si>
  <si>
    <t>3.3.1</t>
  </si>
  <si>
    <t>3.3.1.1</t>
  </si>
  <si>
    <t>Suvaldyti miesto drieką ir šalinti jos padarinius, kuriant bendras programas su aplinkinėmis savivaldybėmis</t>
  </si>
  <si>
    <t>3.3.1.2</t>
  </si>
  <si>
    <t>Sudaryti sąlygas augti gyventojų skaičiui paslaugomis ir infrastruktūra aprūpintose miesto teritorijose, atsižvelgiant į jų vietos identitetą ir nustatant bendras prioritetines miesto plėtros teritorijas</t>
  </si>
  <si>
    <t>3.3.1.2.001</t>
  </si>
  <si>
    <t>Miesto gatvių apšvietimo elektros tinklų eksploatavimas, atnaujinimas ir plėtra</t>
  </si>
  <si>
    <t>Gedimų skaičius nuo bendro šviestuvų skaičiaus</t>
  </si>
  <si>
    <t>0,07</t>
  </si>
  <si>
    <t>Įrengtų šviesos taškų skaičius</t>
  </si>
  <si>
    <t>1 000,00</t>
  </si>
  <si>
    <t>750,00</t>
  </si>
  <si>
    <t>Pakeistų susidėvėjusių kabelinių linijų ilgis</t>
  </si>
  <si>
    <t>29 000,00</t>
  </si>
  <si>
    <t>31 000,00</t>
  </si>
  <si>
    <t>3.3.1.2.002</t>
  </si>
  <si>
    <t>Kompleksinių teritorijų planavimo dokumentų rengimas</t>
  </si>
  <si>
    <t>Miesto planavimo ir architektūros skyrius</t>
  </si>
  <si>
    <t>Parengtų kompleksinio planavimo dokumentų skaičius</t>
  </si>
  <si>
    <t>68,00</t>
  </si>
  <si>
    <t>Išduotų statybos leidimų skaičius</t>
  </si>
  <si>
    <t>800,00</t>
  </si>
  <si>
    <t>Savivaldybės lėšomis pradėtų detaliųjų planų rengimo ir koregavimo procedūrų skaičius</t>
  </si>
  <si>
    <t>Savivaldybės lėšomis patvirtintų detaliųjų planų ir koregavimų skaičius</t>
  </si>
  <si>
    <t>3.3.1.2.003</t>
  </si>
  <si>
    <t>Detaliųjų ir jiems prilygintų planų rengimas</t>
  </si>
  <si>
    <t>3.3.1.2.004</t>
  </si>
  <si>
    <t>Kadastrinių matavimų atlikimas</t>
  </si>
  <si>
    <t>Savivaldybės lėšomis atliktų kadastrinių matavimų skaičius</t>
  </si>
  <si>
    <t>Išduotų pažymų apie naujai suformuotų nekilnojamojo turto kadastro objektų galimybę naudoti pagal paskirtį  skaičius</t>
  </si>
  <si>
    <t>3.3.1.2.005</t>
  </si>
  <si>
    <t>Elektros energijos, sunaudotos miesto gatvėms apšviesti, išlaidų apmokėjimas</t>
  </si>
  <si>
    <t>KWh</t>
  </si>
  <si>
    <t>43,25</t>
  </si>
  <si>
    <t>42,25</t>
  </si>
  <si>
    <t>3.3.1.2.007</t>
  </si>
  <si>
    <t>Žemės sklypų formavimas</t>
  </si>
  <si>
    <t>Suformuotų sklypų skaičius</t>
  </si>
  <si>
    <t>Savivaldybės lėšomis pradėtų žemės sklypų formavimo ir pertvarkymo projektų rengimo procedūrų skaičius</t>
  </si>
  <si>
    <t>Patvirtintų žemės sklypų formavimo ir pertvarkymo projektų, kurie parengti Savivaldybės lėšomis, skaičius</t>
  </si>
  <si>
    <t>Parengtų topografinių planų skaičius</t>
  </si>
  <si>
    <t>Žemės sklypų, kurių pakeista paskirtis ir (ar) naudojimo būdas, skaičius (mieste)</t>
  </si>
  <si>
    <t>3.3.1.3</t>
  </si>
  <si>
    <t>Užtikrinti tvarią, architektūros kokybės kriterijus ir pasaulines tendencijas atitinkančią architektūrą</t>
  </si>
  <si>
    <t>3.3.1.3.001</t>
  </si>
  <si>
    <t>Urbanistinių ir architektūrinių idėjų konkursų laimėtojų skatinimas</t>
  </si>
  <si>
    <t>Skirtų premijų  skaičius</t>
  </si>
  <si>
    <t>3.3.1.3.002</t>
  </si>
  <si>
    <t>Miesto urbanistinės ir architektūrinės kokybės gerinimas</t>
  </si>
  <si>
    <t>Suorganizuotų urbanistinių-architektūrinių konkursų skaičius</t>
  </si>
  <si>
    <t>Išduotų specialiųjų reikalavimų skaičius</t>
  </si>
  <si>
    <t>Paviešintų projektinių pasiūlymų dėl statinių projektų skaičius</t>
  </si>
  <si>
    <t>Įregistruotų, išregistruotų, pakeistų adresų skaičius Adresų registre</t>
  </si>
  <si>
    <t>2 200,00</t>
  </si>
  <si>
    <t>3.3.1.4</t>
  </si>
  <si>
    <t>Pasiekti kompleksišką ir inovatyvią daugiabučių miegamųjų rajonų regeneraciją, skatinant jų daugiafunkciškumą</t>
  </si>
  <si>
    <t>3.3.1.4.001</t>
  </si>
  <si>
    <t>Daugiabučių gyvenamųjų namų teritorijų tvarkymas</t>
  </si>
  <si>
    <t>Sutvarkytų teritorijų plotas</t>
  </si>
  <si>
    <t>4 000,00</t>
  </si>
  <si>
    <t>3.3.1.4.002</t>
  </si>
  <si>
    <t>Kauno miesto savivaldybės gyvenamųjų vietovių teritorijų tvarkymo programos įgyvendinimas</t>
  </si>
  <si>
    <t>Sutvarkytų gyvenamųjų vietovių teritorijų plotas</t>
  </si>
  <si>
    <t>12 000,00</t>
  </si>
  <si>
    <t>45 000,00</t>
  </si>
  <si>
    <t>3.3.1.5</t>
  </si>
  <si>
    <t>Užtikrinti įtraukų ir bendradarbiavimu grįstą gyvenamosios aplinkos teritorijų planavimo procesą</t>
  </si>
  <si>
    <t>3.3.1.6</t>
  </si>
  <si>
    <t>3.3.1.6.001</t>
  </si>
  <si>
    <t>Laisvės alėjos rekonstravimas</t>
  </si>
  <si>
    <t>Suremontuotas Laisvės al. plotas</t>
  </si>
  <si>
    <t>3.3.1.6.004</t>
  </si>
  <si>
    <t>Miesto tvarkymas, valymas ir priežiūra žiemos metu</t>
  </si>
  <si>
    <t>Valomų ir tvarkomų viešųjų erdvių ploto dalis nuo miesto ploto</t>
  </si>
  <si>
    <t>87,00</t>
  </si>
  <si>
    <t>Mechanizuotai valomų gatvių plotas</t>
  </si>
  <si>
    <t>3 651 000,00</t>
  </si>
  <si>
    <t>Valomų šaligatvių plotas</t>
  </si>
  <si>
    <t>1 484 500,00</t>
  </si>
  <si>
    <t>Žiemos sezonu barstomų gatvių plotas</t>
  </si>
  <si>
    <t>3 500 000,00</t>
  </si>
  <si>
    <t>3.3.1.6.005</t>
  </si>
  <si>
    <t>Miesto tvarkymo darbai (smulkūs infrastruktūros priežiūros darbai,  mažosios architektūros elementai, žalos ir kt.)</t>
  </si>
  <si>
    <t>Atliktų veiklų skaičius</t>
  </si>
  <si>
    <t>43,00</t>
  </si>
  <si>
    <t>Išmokėtos lėšos miesto gatvėse padarytoms žaloms kompensuoti</t>
  </si>
  <si>
    <t>8 500,00</t>
  </si>
  <si>
    <t>7 000,00</t>
  </si>
  <si>
    <t>8 000,00</t>
  </si>
  <si>
    <t>3.3.1.6.006</t>
  </si>
  <si>
    <t>Visuomeninės paskirties objektų prieinamumo didinimas</t>
  </si>
  <si>
    <t>Pritaikytų objektų skaičius</t>
  </si>
  <si>
    <t>3.3.1.6.007</t>
  </si>
  <si>
    <t>Miesto fontanų įrengimas, remontas, priežiūra ir eksploatavimas</t>
  </si>
  <si>
    <t>Priežiūros vykdymo patikrinimų skaičius</t>
  </si>
  <si>
    <t>Atnaujintų fontanų kiekis</t>
  </si>
  <si>
    <t>3.3.2</t>
  </si>
  <si>
    <t>Sudaryti sąlygas miesto teritorijų, socialinės ir inžinerinės infrastruktūros plėtros planavimo sinergijai</t>
  </si>
  <si>
    <t>3.3.2.1</t>
  </si>
  <si>
    <t>3.3.2.1.001</t>
  </si>
  <si>
    <t>Specialiųjų planų rengimas</t>
  </si>
  <si>
    <t>Patvirtintų  specialiųjų planų skaičius</t>
  </si>
  <si>
    <t>3.3.2.2</t>
  </si>
  <si>
    <t>Užtikrinti aukštos kokybės geriamojo vandens tiekimo ir tvarią nuotekų valymo infrastruktūrą</t>
  </si>
  <si>
    <t>3.3.2.2.002</t>
  </si>
  <si>
    <t>Paviršinių nuotekų tvarkymas</t>
  </si>
  <si>
    <t>Prižiūrimų paviršinių nuotekų tinklų plotas nuo visų tinklų ploto</t>
  </si>
  <si>
    <t>Dėl paviršinių nuotekų tvarkymo sutarties vykdymo patikrinimų skaičius</t>
  </si>
  <si>
    <t>3.3.2.2.003</t>
  </si>
  <si>
    <t>Gyvenamųjų namų prijungimo prie geriamojo vandens tiekimo ir (arba) nuotekų tvarkymo infrastruktūros, kurią eksploatuoja geriamojo vandens tiekėjas ir nuotekų tvarkytojas, programos įgyvendinimas</t>
  </si>
  <si>
    <t>Sudarytų abonentų sutarčių skaičius</t>
  </si>
  <si>
    <t>3.3.2.3</t>
  </si>
  <si>
    <t>Užtikrinti gyventojų poreikius atliepiančią socialinę infrastruktūrą</t>
  </si>
  <si>
    <t>3.3.2.3.001</t>
  </si>
  <si>
    <t>Kapinių priežiūros administravimas, kapinių priežiūra ir neatpažintų mirusių asmenų vežimas ir laidojimas</t>
  </si>
  <si>
    <t>Prižiūrimų kapinių plotas</t>
  </si>
  <si>
    <t>1 799 964,00</t>
  </si>
  <si>
    <t>Vežtų ir palaidotų neatpažintų mirusių asmenų skaičius nuo būtinų palaidoti asmenų skaičiaus</t>
  </si>
  <si>
    <t>3.3.2.3.003</t>
  </si>
  <si>
    <t>Kapinių infrastruktūros gerinimas</t>
  </si>
  <si>
    <t>3.3.2.3.005</t>
  </si>
  <si>
    <t>Administracinės paskirties pastato su kremavimo paslaugų paskirties patalpomis Kauno r. sav., Rokų sen., Vainatrakio k., nauja statyba</t>
  </si>
  <si>
    <t>3.3.2.4</t>
  </si>
  <si>
    <t>Sudaryti sąlygas miesto socialinės ir inžinerinės infrastruktūros plėtros planavimo sinergijai</t>
  </si>
  <si>
    <t>3.3.2.4.001</t>
  </si>
  <si>
    <t>Geoinformacinės duomenų bazės plėtojimas</t>
  </si>
  <si>
    <t>Suderintų topografinių nuotraukų skaičius</t>
  </si>
  <si>
    <t>Naujai paklotų požeminių komunikacijų kontrolinių nuotraukų skaičius</t>
  </si>
  <si>
    <t>2 100,00</t>
  </si>
  <si>
    <t>3.3.2.4.002</t>
  </si>
  <si>
    <t>Socialinės ir inžinerinės infrastruktūros plėtra</t>
  </si>
  <si>
    <t>Parengtų planų skaičius</t>
  </si>
  <si>
    <t>3.3.3</t>
  </si>
  <si>
    <t>Užtikrinti gamybinės, komercinės ir gyvenamosios aplinkos dermę, skatinant mišrios paskirties teritorijų vystymą</t>
  </si>
  <si>
    <t>3.3.3.1</t>
  </si>
  <si>
    <t>Regeneruoti didžiausią konversijos potencialą turinčias besitraukiančias industrines (pramonines ir infrastruktūrines) teritorijas Centro gretimybėse</t>
  </si>
  <si>
    <t>3.3.3.2</t>
  </si>
  <si>
    <t>Užtikrinti darnų veikiančių pramoninių teritorijų ir komercinių kvartalų vystymąsi ir jų integraciją su aplinkinėmis teritorijomis</t>
  </si>
  <si>
    <t>3.3.3.3</t>
  </si>
  <si>
    <t>Puoselėti nedidelių atstumų miestą vystant esamus ir kuriant naujus lokalius centrus</t>
  </si>
  <si>
    <t>3.3.4</t>
  </si>
  <si>
    <t>Puoselėti ir saugoti miesto savitumo sluoksnius</t>
  </si>
  <si>
    <t>3.3.4.1</t>
  </si>
  <si>
    <t>Puoselėti, saugoti ir atskleisti Kauno tarpukario architektūros identitetą</t>
  </si>
  <si>
    <t>3.3.4.1.001</t>
  </si>
  <si>
    <t>Kultūros paveldo objektų tvarkymas įgyvendinant Kauno miesto savivaldybės paveldotvarkos programą</t>
  </si>
  <si>
    <t>Kultūros paveldo skyrius</t>
  </si>
  <si>
    <t>Tvarkomų kultūros paveldo objektų skaičius</t>
  </si>
  <si>
    <t>3.3.4.2</t>
  </si>
  <si>
    <t>Užtikrinti tinkamą Kauno tvirtovės objektų ir teritorijų įveiklinimą, pritaikymą šiuolaikiniams poreikiams</t>
  </si>
  <si>
    <t>3.3.4.2.001</t>
  </si>
  <si>
    <t>Kauno tvirtovės regioninio parko sutvarkymas ir pritaikymas visuomenės ir turizmo poreikiams</t>
  </si>
  <si>
    <t>Įgyvendintų paveldo tvarkybos, sklaidos ir pritaikymo priemonių skaičius</t>
  </si>
  <si>
    <t>3.3.4.3</t>
  </si>
  <si>
    <t>Įveiklinti ir pritaikyti miesto upes (Nemuną, Nerį ir kitus intakus), teikiant prioritetą bioįvairovei, rekreacijai ir darniam judėjimui</t>
  </si>
  <si>
    <t>3.3.4.3.001</t>
  </si>
  <si>
    <t>Sąlygų aktyviam miesto gyventojų poilsiui sudarymas prižiūrint paplūdimius</t>
  </si>
  <si>
    <t>Prižiūrimų paplūdimių skaičius</t>
  </si>
  <si>
    <t>3.3.4.4</t>
  </si>
  <si>
    <t>Puoselėti atskirų Kauno miesto teritorijų erdvinį, kultūrinį ir socialinį identitetą</t>
  </si>
  <si>
    <t>3.3.4.4.001</t>
  </si>
  <si>
    <t>S. Dariaus ir S. Girėno aerodromo išlaikymas</t>
  </si>
  <si>
    <t>Pajamos už mokamas paslaugas</t>
  </si>
  <si>
    <t>141 300,00</t>
  </si>
  <si>
    <t>Į aerodromą atskridusių bendrosios aviacijos orlaivių skaičius</t>
  </si>
  <si>
    <t>640,00</t>
  </si>
  <si>
    <t>Atnaujintų viešųjų erdvių plotas</t>
  </si>
  <si>
    <t>13 000,00</t>
  </si>
  <si>
    <t>Atliktų viešųjų erdvių veiklos patikrų skaičius</t>
  </si>
  <si>
    <t>3.3.4.4.002</t>
  </si>
  <si>
    <t>3.3.4.4.003</t>
  </si>
  <si>
    <t>Teritorijų (funkcinio, erdvinio ir meninio aplinkos) formavimo (plėtojimo) studijų rengimas</t>
  </si>
  <si>
    <t>Parengtų architektūrinių-urbanistinių studijų skaičius</t>
  </si>
  <si>
    <t>3.3.4.4.004</t>
  </si>
  <si>
    <t>Parengtų urbanistinių vizijų (scenarijų) skaičius</t>
  </si>
  <si>
    <t>Suorganizuota renginių (urbanistinių scenarijų pristatymų skaičius)</t>
  </si>
  <si>
    <t>Į veiklą įtrauktų architektų skaičius</t>
  </si>
  <si>
    <t>Į veiklą įtrauktų savanorių skaičius</t>
  </si>
  <si>
    <t>3.4</t>
  </si>
  <si>
    <t>Žaliojo kurso principais paremtas modernus, efektyviai išteklius naudojantis, klimato kaitą švelninantis ir konkurencingas miestas</t>
  </si>
  <si>
    <t>3.4.1</t>
  </si>
  <si>
    <t>Skatinti efektyvų išteklių valdymą ir atliekų prevenciją</t>
  </si>
  <si>
    <t>3.4.1.1</t>
  </si>
  <si>
    <t>Sukurti Kauno miesto perėjimo prie žiedinės ekonomikos strategiją ir miesto išteklių valdymo, apimančią duomenų kaupimo ir valdymo sistemą (skirtą analizuoti medžiagų srautus, ekonominius ir socialinius rodiklius)</t>
  </si>
  <si>
    <t>3.4.1.2</t>
  </si>
  <si>
    <t>Gerinti antrinių žaliavų kokybę, vystant surinkimo ir perdirbimo infrastruktūrą, siekiant mažinti atliekų patekimą į deginimą ar sąvartynus</t>
  </si>
  <si>
    <t>3.4.1.2.002</t>
  </si>
  <si>
    <t>Pakuočių atliekų tvarkymo organizavimas</t>
  </si>
  <si>
    <t>Surinktų pakuočių atliekų kiekis nuo bendro komunalinių atliekų kiekio</t>
  </si>
  <si>
    <t>3.4.1.3</t>
  </si>
  <si>
    <t>3.4.1.3.001</t>
  </si>
  <si>
    <t>Kauno būsto modernizavimo agentūros veiklos efektyvumo užtikrinimas</t>
  </si>
  <si>
    <t>Atliktų kontrolės veiksmų skaičius</t>
  </si>
  <si>
    <t>Atnaujinamų (modernizuojamų) daugiabučių namų skaičius</t>
  </si>
  <si>
    <t>3.4.1.3.002</t>
  </si>
  <si>
    <t>Tinkamas miesto daugiabučių namų bendrojo naudojimo objektų administravimo užtikrinimas</t>
  </si>
  <si>
    <t>Paskirtų daugiabučių namų bendrojo naudojimo objektų administratorių skaičius</t>
  </si>
  <si>
    <t>Atliktų planinių kompleksinių valdytojų veiklos patikrinimų skaičius</t>
  </si>
  <si>
    <t>Atliktų neplaninių valdytojų veiklos patikrinimų (pagal gyventojų skundus) skaičius</t>
  </si>
  <si>
    <t>3.4.1.3.003</t>
  </si>
  <si>
    <t>Subsidijoms už šiluminę energiją dėl kainų skirtumo mokėti</t>
  </si>
  <si>
    <t>Subsidijų gavėjų skaičius</t>
  </si>
  <si>
    <t>Nepriklausomų šilumos tiekėjų tiekiamos šilumos kainos pagrįstumo patikrų skaičius</t>
  </si>
  <si>
    <t>3.4.1.3.004</t>
  </si>
  <si>
    <t>Šilumos ūkio specialiojo plano atnaujinimas</t>
  </si>
  <si>
    <t>Atnaujintų planų skaičius</t>
  </si>
  <si>
    <t>Atliktų plano atnaujinimo veiklų dalis nuo visų plano atnaujinimo veiklų</t>
  </si>
  <si>
    <t>3.4.1.3.005</t>
  </si>
  <si>
    <t>Kauno miesto savivaldybės daugiabučių namų bendrųjų statinio inžinerinių sistemų kapitalinio remonto ir (ar) naujų įrengimo programos įgyvendinimas</t>
  </si>
  <si>
    <t>3.4.1.4</t>
  </si>
  <si>
    <t>Didinti Kauno miesto įstaigų ir organizacijų perkamą elektros energiją tik iš atsinaujinančių išteklių</t>
  </si>
  <si>
    <t>3.4.1.4.001</t>
  </si>
  <si>
    <t>Atsinaujinančių energijos išteklių diegimo skatinimas visuomeninės ir gyvenamosios paskirties pastatuose</t>
  </si>
  <si>
    <t>Instaliuotų saulės šviesos energiją naudojančių elektrinių bendra suminė įrengtoji galia</t>
  </si>
  <si>
    <t>Koordinuotų rangos darbų priežiūros sutarčių skaičius</t>
  </si>
  <si>
    <t>Papildomam finansavimui gauti pateiktų paraiškų skaičius</t>
  </si>
  <si>
    <t>Parengtų ir patvirtintų šiltnamio efektą sukeliančių dujų (ŠESD) ataskaitų skaičius</t>
  </si>
  <si>
    <t>3.4.1.4.002</t>
  </si>
  <si>
    <t>Kauno miesto atsinaujinančių išteklių energijos naudojimo plėtros užtikrinimas</t>
  </si>
  <si>
    <t>Parengtų Kauno miesto atsinaujinančių išteklių energijos naudojimo plėtros veiksmų planų skaičius</t>
  </si>
  <si>
    <t>3.4.2</t>
  </si>
  <si>
    <t>Mažinti aplinkos taršą ir kurti miesto ekosistemą, siekiant didinti atsparumą klimato kaitos padariniams</t>
  </si>
  <si>
    <t>3.4.2.1</t>
  </si>
  <si>
    <t>Didinti paviršinių nuotekų surinkimo sistemos plėtrą ir atskirti ją nuo buitinių nuotekų</t>
  </si>
  <si>
    <t>3.4.2.2</t>
  </si>
  <si>
    <t>Vystyti miestų žaliuosius plotus</t>
  </si>
  <si>
    <t>3.4.2.2.001</t>
  </si>
  <si>
    <t>Miškų tvarkymas įgyvendinant miškotvarkos projektą (valstybinė funkcija)</t>
  </si>
  <si>
    <t>Prižiūrimų miškų plotas</t>
  </si>
  <si>
    <t>Ha</t>
  </si>
  <si>
    <t>666,40</t>
  </si>
  <si>
    <t>781,40</t>
  </si>
  <si>
    <t>3.4.2.2.002</t>
  </si>
  <si>
    <t>Gėlynų, želdinių ir žaliųjų erdvių tvarkymas</t>
  </si>
  <si>
    <t>Prižiūrimų Kauno miesto gėlynų ir vejų plotas</t>
  </si>
  <si>
    <t>72 500,00</t>
  </si>
  <si>
    <t>73 000,00</t>
  </si>
  <si>
    <t>Pabaigtų ir (ar) naujai pasirašytų želdinių tvarkymo paslaugų sutarčių skaičius</t>
  </si>
  <si>
    <t>3.4.2.2.003</t>
  </si>
  <si>
    <t>Parkų sutvarkymas (rekonstravimas), pritaikant juos visuomenės poreikiams</t>
  </si>
  <si>
    <t>Sutvarkytų parkų ir skverų teritorijų plotas</t>
  </si>
  <si>
    <t>7,82</t>
  </si>
  <si>
    <t>8,36</t>
  </si>
  <si>
    <t>6,85</t>
  </si>
  <si>
    <t>Techninių projektų parengimo darbų pirkimo iniciatyvų skaičius</t>
  </si>
  <si>
    <t>3.4.2.2.004</t>
  </si>
  <si>
    <t>Miesto vejų priežiūra ir jos kokybės gerinimas</t>
  </si>
  <si>
    <t>Prižiūrimų (šienaujamų) vejų dalis nuo visų vejų plotų</t>
  </si>
  <si>
    <t>Šienaujamų vejų plotas</t>
  </si>
  <si>
    <t>30 000 000,00</t>
  </si>
  <si>
    <t>3.4.2.2.005</t>
  </si>
  <si>
    <t>Kovo 11-osios parko atgaivinimas</t>
  </si>
  <si>
    <t>Sukurtos arba atnaujintos atviros erdvės miestų vietovėse</t>
  </si>
  <si>
    <t>3.4.2.2.006</t>
  </si>
  <si>
    <t>Liepų alėjos žalinimas ir bendruomenei svarbios vietos stiprinimas</t>
  </si>
  <si>
    <t>3,30</t>
  </si>
  <si>
    <t>3.4.2.2.007</t>
  </si>
  <si>
    <t>Naugardiškių parko atgaivinimas ir įveiklinimas</t>
  </si>
  <si>
    <t>2,60</t>
  </si>
  <si>
    <t>3.4.2.2.008</t>
  </si>
  <si>
    <t>Vaišvydavos parko įjungimas į miesto urbanistinę struktūrą</t>
  </si>
  <si>
    <t>3.4.2.2.009</t>
  </si>
  <si>
    <t>Vijūkų skvero žalinimas ir įveiklinimas</t>
  </si>
  <si>
    <t>1,75</t>
  </si>
  <si>
    <t>3.4.2.2.010</t>
  </si>
  <si>
    <t>Naujakurių skvero atgaivinimas ir įveiklinimas</t>
  </si>
  <si>
    <t>3,10</t>
  </si>
  <si>
    <t>3.4.2.3</t>
  </si>
  <si>
    <t>Didinti centralizuotos šilumos ir vėsumos plėtrą, prijungiant individualius vartotojus</t>
  </si>
  <si>
    <t>3.4.2.3.001</t>
  </si>
  <si>
    <t>Gyvenamųjų namų prijungimo prie centralizuoto šilumos tiekimo tinklo, mažinant iškastinio kuro vartojimą ir oro taršą mieste programos įgyvendinimas</t>
  </si>
  <si>
    <t>3.4.2.4</t>
  </si>
  <si>
    <t>3.4.2.4.001</t>
  </si>
  <si>
    <t>Šiltuoju metų laiku laistomų žvyruotų kelių dalis nuo visų žvyruotų kelių</t>
  </si>
  <si>
    <t>Naikinamų Sosnovskio barščių plotas</t>
  </si>
  <si>
    <t>Lapių regioniniame sąvartyne utilizuotų asbesto turinčių atliekų kiekis</t>
  </si>
  <si>
    <t>T</t>
  </si>
  <si>
    <t>350,00</t>
  </si>
  <si>
    <t>Atliktų aplinkos oro, paviršinio, maudyklų ir gruntinio vandens tyrimų skaičius</t>
  </si>
  <si>
    <t>386,00</t>
  </si>
  <si>
    <t>406,00</t>
  </si>
  <si>
    <t>Sutvarkytų saugotinų želdinių skaičius</t>
  </si>
  <si>
    <t>6 000,00</t>
  </si>
  <si>
    <t>Pastatytų tekstilės, antrinių žaliavų ir kitų atliekų surinkimo konteinerių skaičius</t>
  </si>
  <si>
    <t>5 000,00</t>
  </si>
  <si>
    <t>3.4.3</t>
  </si>
  <si>
    <t>Skatinti perėjimą prie žiedinės ekonomikos ir tausaus išteklių naudojimo</t>
  </si>
  <si>
    <t>3.4.3.1</t>
  </si>
  <si>
    <t>Pritaikyti žaliųjų pirkimų aprašą ir patvirtinti produktų sąrašą</t>
  </si>
  <si>
    <t>3.4.3.2</t>
  </si>
  <si>
    <t>Inicijuoti skatinimo ir paramos priemones, įtraukiant vietos suinteresuotuosius (verslą ir gyventojus) kurti žiedines įmones ir iniciatyvas, pagrįstas žiedinės ekonomikos prioritetais</t>
  </si>
  <si>
    <t>3.4.3.3</t>
  </si>
  <si>
    <t>Panaudojant Kauno – UNESCO Besimokančių miestų tinklui priklausančio miesto potencialą, inicijuoti miestiečių (verslo bendruomenės ir miesto gyventojų) ugdymą apie žiedinės ekonomikos naudą, poveikį aplinkai ir ekonomikai</t>
  </si>
  <si>
    <t>3.4.3.4</t>
  </si>
  <si>
    <t>3.4.3.4.001</t>
  </si>
  <si>
    <t>Kauno miesto įvaizdžiui svarbių statinių tvarkymo programos įgyvendinimas</t>
  </si>
  <si>
    <t>3.4.3.4.003</t>
  </si>
  <si>
    <t>3.4.3.5</t>
  </si>
  <si>
    <t>3.4.4</t>
  </si>
  <si>
    <t>Išsaugoti biologinę įvairovę mieste</t>
  </si>
  <si>
    <t>3.4.4.1</t>
  </si>
  <si>
    <t>Palaikyti ir plėsti „Natura“ tinklą</t>
  </si>
  <si>
    <t>3.4.4.2</t>
  </si>
  <si>
    <t>Kurti žaliųjų jungčių ir koridorių sistemą</t>
  </si>
  <si>
    <t>3.4.4.3</t>
  </si>
  <si>
    <t>1.</t>
  </si>
  <si>
    <t>Savivaldybės biudžetas</t>
  </si>
  <si>
    <t>Savivaldybės biudžeto lėšos (nuosavos, be ankstesnių metų likučio)</t>
  </si>
  <si>
    <t>Lietuvos Respublikos valstybės biudžeto dotacijos</t>
  </si>
  <si>
    <t>Pajamų įmokos ir kitos pajamos</t>
  </si>
  <si>
    <t>Skolintos lėšos</t>
  </si>
  <si>
    <t>Ankstesnių metų likučiai</t>
  </si>
  <si>
    <t>2.</t>
  </si>
  <si>
    <t>Kiti šaltiniai</t>
  </si>
  <si>
    <t>Europos Sąjungos struktūrinių fondų ir kitų fondų paramos lėšos</t>
  </si>
  <si>
    <t>Negautos Lietuvos Respublikos valstybės biudžeto dotacijos iki Savivaldybės biudžeto patvirtinimo</t>
  </si>
  <si>
    <t>Kauno miesto savivaldybės</t>
  </si>
  <si>
    <t>2025–2027 metų strateginio veiklos plano</t>
  </si>
  <si>
    <t>PAPRIEMONIŲ IR JŲ IŠLAIDŲ, VERTINIMO KRITERIJŲ IR RODIKLIŲ SUVESTINĖ</t>
  </si>
  <si>
    <t>3 priedas</t>
  </si>
  <si>
    <t>TVARUMO BEI ŽALIOJO KURSO PRINCIPAIS TVARIAI VALDOMO MIESTO PROGRAMOS</t>
  </si>
  <si>
    <t>Pavadinimas</t>
  </si>
  <si>
    <t>2025 m. skirta lėšų</t>
  </si>
  <si>
    <t>2026 m. skirta lėšų</t>
  </si>
  <si>
    <t>2027 m. skirta lėšų</t>
  </si>
  <si>
    <t>SVP veiklos efektyvumo kriterijai</t>
  </si>
  <si>
    <t>2025 m.</t>
  </si>
  <si>
    <t>2026 m.</t>
  </si>
  <si>
    <t>2027 m.</t>
  </si>
  <si>
    <t>Lėšų šaltinio pavadinimas</t>
  </si>
  <si>
    <t>_____________________________________________________</t>
  </si>
  <si>
    <t>Iš viso</t>
  </si>
  <si>
    <t>š viso</t>
  </si>
  <si>
    <t>UAB „Kauno planas“ EBITDA marža</t>
  </si>
  <si>
    <t>14 000 000,00</t>
  </si>
  <si>
    <t>Pateiktų prašymų skaičius</t>
  </si>
  <si>
    <t>Eismo saugumo užtikrinimas ir priežiūra, įrengiant stulpelius, apsauginius atitvarus, kitas inžinerines priemones ir prižiūrint eismo įrenginius (išskyrus šviesoforus)</t>
  </si>
  <si>
    <t xml:space="preserve">Strateginio planavimo, </t>
  </si>
  <si>
    <t>analizės ir programų valdymo skyrius</t>
  </si>
  <si>
    <t>Užtikrinti efektyvų pagrindinių miesto funkcijų vykdymą tobulinant Savivaldybės administracijos darbuotojų kompetencijas</t>
  </si>
  <si>
    <t>Pritaikyti visą susisiekimo infrastruktūrą specialiųjų poreikių turintiems žmonėms</t>
  </si>
  <si>
    <t>Sukurti kokybiškų ir įkvepiančių viešųjų erdvių, kurios skatintų bendruomeniškumą ir puoselėtų vietos identitetą, tinklą</t>
  </si>
  <si>
    <t>Siekti integruoto inžinerinių tinklų plėtros valdymo (įtraukiant išorinius partnerius), prioritetą teikiant teritorijoms, kuriose infrastruktūros vystymas atsilieka</t>
  </si>
  <si>
    <t>Projekto „Ateities urbanistinių centrų įveiklinimas pasitelkiant kultūra ir kūrybiškumu grįstas pokyčių strategijas“ (santrumpa angl. „T-Factor“) įgyvendinimas</t>
  </si>
  <si>
    <t>Miesto bendruomenės įtraukimas įgyvendinant programos „Iniciatyvos Kaunui“ urbanistikos ir architektūros srities projektus</t>
  </si>
  <si>
    <t>Skatinti kompleksinę renovaciją daugiabučiuose gyvenamuosiuose namuose ir Savivaldybės viešuosiuose pastatuose</t>
  </si>
  <si>
    <t>Didinti oro taršos matavimo sistemos (realiu laiku) plėtrą ir integruoti į Savivaldybės aplinkos kokybės vertinimo sistemas</t>
  </si>
  <si>
    <t>Inicijuoti su akademinėmis miesto institucijomis tyrimų ir plėtros programą, skirtą žiedinės ekonomikos principams diegti Kaune</t>
  </si>
  <si>
    <t>Panaudoti miestui priklausančias nenaudojamas erdves ar statinius žiedinės ekonomikos verslo modeliu grįsto verslo inkubavimui ir taip skatinti naujų ir inovatyvių produktų ir paslaugų atsiradimą Kauno mieste</t>
  </si>
  <si>
    <t>Sudaryti tinkamas sąlygas natūraliai saugomoms buveinėms gerinti, plėtoti ir išsaugoti</t>
  </si>
  <si>
    <r>
      <t xml:space="preserve">Vystyti aukštos kokybės, naujojo europinio </t>
    </r>
    <r>
      <rPr>
        <i/>
        <sz val="12"/>
        <color rgb="FF000000"/>
        <rFont val="Calibri"/>
        <family val="2"/>
        <charset val="186"/>
      </rPr>
      <t>bauhauzo</t>
    </r>
    <r>
      <rPr>
        <sz val="12"/>
        <color rgb="FF000000"/>
        <rFont val="Calibri"/>
        <family val="2"/>
        <charset val="186"/>
      </rPr>
      <t xml:space="preserve"> principus atitinkančias miesto teritorijas</t>
    </r>
  </si>
  <si>
    <r>
      <t>Inžinerinio</t>
    </r>
    <r>
      <rPr>
        <sz val="12"/>
        <rFont val="Calibri"/>
        <family val="2"/>
        <charset val="186"/>
      </rPr>
      <t xml:space="preserve"> statinio – pėsčiųjų tilto</t>
    </r>
    <r>
      <rPr>
        <sz val="12"/>
        <color rgb="FFFF0000"/>
        <rFont val="Calibri"/>
        <family val="2"/>
        <charset val="186"/>
      </rPr>
      <t xml:space="preserve"> </t>
    </r>
    <r>
      <rPr>
        <sz val="12"/>
        <color rgb="FF000000"/>
        <rFont val="Calibri"/>
        <family val="2"/>
        <charset val="186"/>
      </rPr>
      <t>per Neries upę nuo Brastos g. 32, Kaune, iki teritorijos šalia žemės sklypo Jonavos g. 1A, Kaune, statyba</t>
    </r>
  </si>
  <si>
    <t>Naujai įrengtų ir rekonstruotų šviesoforų  įrengimas ir priežiūra Kauno miesto sankryžose ir pėsčiųjų perėjose</t>
  </si>
  <si>
    <t>Priverstinis transporto priemonių nuvežimas ir neeksploatuojamų transporto priemonių pašalinimo iš bendrojo naudojimo vietų prevencija</t>
  </si>
  <si>
    <t>Terminas, per kurį likviduota ekstremalioji situacija ar imtasi dalinių priemonių jai suvaldyti</t>
  </si>
  <si>
    <t>Surengtų Ekstremaliųjų situacijų operacijų centro (ESOC) posėdžių skaičius</t>
  </si>
  <si>
    <t>Viešosios tvarkos pažeidimų, susijusių su alkoholio ir tabako gaminių vartojimo kontrole, patikrinimų skaičius</t>
  </si>
  <si>
    <t>Suvaldytų ekstremaliųjų situacijų dalis nuo visų ekstremaliųjų situacijų</t>
  </si>
  <si>
    <t>Reprezentacinių renginių (susitikimų) skaičius (be užsieniečių)</t>
  </si>
  <si>
    <t>Organizuotų sueigų, susitikimų, susirinkimų skaičius Žaliakalnio seniūnijoje skatinant gyventojų dalyvavimą vietos savivaldos procese</t>
  </si>
  <si>
    <t>Organizuotų sueigų, susitikimų, susirinkimų skaičius Vilijampolės seniūnijoje skatinant gyventojų dalyvavimą vietos savivaldos procese</t>
  </si>
  <si>
    <t>Organizuotų sueigų, susitikimų, susirinkimų skaičius Šilainių seniūnijoje skatinant gyventojų dalyvavimą vietos savivaldos procese</t>
  </si>
  <si>
    <t>Organizuotų sueigų, susitikimų, susirinkimų skaičius Šančių seniūnijoje skatinant gyventojų dalyvavimą vietos savivaldos procese</t>
  </si>
  <si>
    <t>Organizuotų sueigų, susitikimų, susirinkimų skaičius Petrašiūnų seniūnijoje skatinant gyventojų dalyvavimą vietos savivaldos procese</t>
  </si>
  <si>
    <t>Organizuotų sueigų, susitikimų, susirinkimų skaičius Panemunės seniūnijoje skatinant gyventojų dalyvavimą vietos savivaldos procese</t>
  </si>
  <si>
    <t>Organizuotų sueigų, susitikimų, susirinkimų skaičius Gričiupio seniūnijoje skatinant gyventojų dalyvavimą vietos savivaldos procese</t>
  </si>
  <si>
    <t>Organizuotų sueigų, susitikimų, susirinkimų skaičius Eigulių seniūnijoje skatinant gyventojų dalyvavimą vietos savivaldos procese</t>
  </si>
  <si>
    <t>Organizuotų sueigų, susitikimų, susirinkimų skaičius Dainavos seniūnijoje skatinant gyventojų dalyvavimą vietos savivaldos procese</t>
  </si>
  <si>
    <t>Organizuotų sueigų, susitikimų, susirinkimų skaičius Aleksoto seniūnijoje skatinant gyventojų dalyvavimą vietos savivaldos procese</t>
  </si>
  <si>
    <t>Biudžetinių ir viešųjų įstaigų, kurių savininkė yra Savivaldybė, metinių veiklos planų  ir jų įgyvendinimo ataskaitų administravimo automatizuotų procesų Biudžeto ir strateginio planavimo sistemoje STRAPIS skaičius</t>
  </si>
  <si>
    <t>Peržiūrėtų viešųjų įstaigų, kurių savininkė (dalininkė) yra Savivaldybė,  metinių finansinių ataskaitų rinkinių (toliau – FAR) dalis nuo visų viešųjų įstaigų pateiktų FAR</t>
  </si>
  <si>
    <t>Beglobių gyvūnų gaudymas, priežiūra, ženklinimas, registravimas ir gyvūnų augintinių infrastruktūros plėtra ir priežiūra</t>
  </si>
  <si>
    <t>Valstybinės kalbos vartojimo ir taisyklingumo kontrolės procedūrų skaičius</t>
  </si>
  <si>
    <t>Teisingai užpildytų ir perduotų įrašų dalis nuo visų atitinkančių atrankos kriterijus perduotų įrašų skaičiaus</t>
  </si>
  <si>
    <t>Skatinti tvarų, visą organizaciją sujungiantį paslaugų kūrimo ir tobulinimo procesą</t>
  </si>
  <si>
    <t>Laiku išduotų sutikimų per Žemės informacinę sistemą (ŽIS) valstybinės žemės valdymo klausimais dalis nuo visų tinkamai pateiktų per ŽIS prašymų</t>
  </si>
  <si>
    <t>Centrinės perkančiosios organizacijos funkcijų vykdymas viešuosiuose pirkimuose</t>
  </si>
  <si>
    <t>Kvalifikuotu elektroniniu parašu pasirašytų sutarčių ir susitarimų santykinė dalis nuo visų užregistruotų sutarčių ir susitarimų skaičiaus</t>
  </si>
  <si>
    <t>Parengtų reikiamų tvarkos aprašų ir panašių dokumentų skaičius</t>
  </si>
  <si>
    <t>Suorganizuotų rinkimų (referendumų) skaičius</t>
  </si>
  <si>
    <t>Laimėtų bylų skaičiaus dalis nuo bylų, kuriose Kauno miesto savivaldybė ar Savivaldybės administracija buvo ginčo šalimi</t>
  </si>
  <si>
    <t>Laiku apmokėtų sąskaitų dalis nuo visų apmokėti pateiktų sąskaitų dalies</t>
  </si>
  <si>
    <t>Lietuvos finansinės paramos, Europos Sąjungos ir kitų tarptautinių programų, kitų planavimo dokumentų rengimas ir projektų įgyvendinimas</t>
  </si>
  <si>
    <t>Asignavimų dalis skoliniams įsipareigojimams vykdyti nuo biudžeto pajamų dalies savarankiškosioms funkcijoms vykdyti</t>
  </si>
  <si>
    <t>Laiku sumokėtų palūkanų dalis nuo visų apskaičiuotų palūkanų dalies</t>
  </si>
  <si>
    <t>Aplinkos teršimo šaltinių šalinimas ir aplinkos kokybės gerinimas, įgyvendinant aplinkos apsaugos rėmimo specialiąją programą</t>
  </si>
  <si>
    <t>Įgyvendintų teritorijos Ateities plentui rekonstruoti ir Kauno pietrytiniam aplinkkeliui tiesti – sklypų Raktažolių g. 15, 17 dalių paėmimo visuomenės poreikiams projektų skaičius</t>
  </si>
  <si>
    <t>Elektroniniu būdu VĮ Registrų centrui perduotų dokumentų skaičius</t>
  </si>
  <si>
    <t>Kauno miesto atstovų, dalyvavusių įgyvendinant bendrus projektus užsienyje, skaičius</t>
  </si>
  <si>
    <t>Perspėjimo sirenomis sistemos (PSS) patikrinimų skaičius</t>
  </si>
  <si>
    <t>Priverstinai nuvežtų transporto priemonių, stovinčių neleistinose vietose ir trukdančių saugiam kitų transporto priemonių ar pėsčiųjų eismui, skaičius</t>
  </si>
  <si>
    <t>Parengtų stebėsenos ataskaitų skaičius</t>
  </si>
  <si>
    <t>Savivaldybės lėšomis parengtų detaliųjų planų,  pradėtų rengti iki 2014 m., skaičius</t>
  </si>
  <si>
    <t>Elektros energijos kiekis, perskaičiuotas 1 šviestuvui</t>
  </si>
  <si>
    <t>Sudarytų infrastruktūros plėtros sutarčių dalis nuo visų pateiktų pasiūlymų dėl infrastruktūros sutarčių sudarymo</t>
  </si>
  <si>
    <t>Parengtų teisės aktų dėl draudimo rūkyti daugiabučių namų balkonuose, terasose ir lodžijose, nuosavybės teise priklausančiuose atskiriems savininkams, dalis nuo gautų prašymų, kurie gali būti tenkinami</t>
  </si>
  <si>
    <t>Gyvenamųjų namų, naujai prijungtų prie centralizuoto šilumos tiekimo tinklo, skaičius</t>
  </si>
  <si>
    <t>IŠ VISO programai finansuoti pagal finansavimo šaltinius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</si>
</sst>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27]#,##0.00;\-#,##0.00;&quot;&quot;"/>
  </numFmts>
  <fonts count="12" x14ac:knownFonts="1">
    <font>
      <sz val="11"/>
      <color rgb="FF000000"/>
      <name val="Calibri"/>
      <family val="2"/>
    </font>
    <font>
      <sz val="12"/>
      <color rgb="FF000000"/>
      <name val="Calibri"/>
      <family val="2"/>
      <charset val="186"/>
    </font>
    <font>
      <b/>
      <sz val="12"/>
      <name val="Calibri"/>
      <family val="2"/>
      <charset val="186"/>
    </font>
    <font>
      <b/>
      <sz val="12"/>
      <color rgb="FF000000"/>
      <name val="Calibri"/>
      <family val="2"/>
      <charset val="186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charset val="186"/>
    </font>
    <font>
      <i/>
      <sz val="12"/>
      <color rgb="FF000000"/>
      <name val="Calibri"/>
      <family val="2"/>
      <charset val="186"/>
    </font>
    <font>
      <sz val="12"/>
      <color rgb="FFFF0000"/>
      <name val="Calibri"/>
      <family val="2"/>
      <charset val="186"/>
    </font>
    <font>
      <sz val="12"/>
      <name val="Calibri"/>
      <family val="2"/>
      <charset val="186"/>
    </font>
  </fonts>
  <fills count="10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rgb="FFEBEBEB"/>
        <bgColor rgb="FFEBEBEB"/>
      </patternFill>
    </fill>
    <fill>
      <patternFill patternType="solid">
        <fgColor rgb="FFF2D8BF"/>
        <bgColor rgb="FFF2D8BF"/>
      </patternFill>
    </fill>
    <fill>
      <patternFill patternType="solid">
        <fgColor rgb="FFC3E2F6"/>
        <bgColor rgb="FFC3E2F6"/>
      </patternFill>
    </fill>
    <fill>
      <patternFill patternType="solid">
        <fgColor rgb="FFF9F96E"/>
        <bgColor rgb="FFF9F96E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59">
    <xf numFmtId="0" fontId="0" fillId="0" borderId="0" xfId="0"/>
    <xf numFmtId="0" fontId="1" fillId="2" borderId="0" xfId="0" applyFont="1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 readingOrder="1"/>
    </xf>
    <xf numFmtId="0" fontId="4" fillId="0" borderId="1" xfId="0" applyFont="1" applyBorder="1" applyAlignment="1">
      <alignment horizontal="center" wrapText="1" readingOrder="1"/>
    </xf>
    <xf numFmtId="0" fontId="5" fillId="0" borderId="0" xfId="0" applyFont="1"/>
    <xf numFmtId="0" fontId="5" fillId="0" borderId="1" xfId="0" applyFont="1" applyBorder="1" applyAlignment="1" applyProtection="1">
      <alignment vertical="top" wrapText="1" readingOrder="1"/>
      <protection locked="0"/>
    </xf>
    <xf numFmtId="164" fontId="5" fillId="0" borderId="1" xfId="0" applyNumberFormat="1" applyFont="1" applyBorder="1" applyAlignment="1">
      <alignment horizontal="right" vertical="top" wrapText="1" readingOrder="1"/>
    </xf>
    <xf numFmtId="164" fontId="5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6" fillId="3" borderId="1" xfId="0" applyFont="1" applyFill="1" applyBorder="1" applyAlignment="1" applyProtection="1">
      <alignment vertical="top" wrapText="1" readingOrder="1"/>
      <protection locked="0"/>
    </xf>
    <xf numFmtId="0" fontId="6" fillId="3" borderId="1" xfId="0" applyFont="1" applyFill="1" applyBorder="1" applyAlignment="1" applyProtection="1">
      <alignment horizontal="right" vertical="top" wrapText="1" readingOrder="1"/>
      <protection locked="0"/>
    </xf>
    <xf numFmtId="164" fontId="6" fillId="3" borderId="1" xfId="0" applyNumberFormat="1" applyFont="1" applyFill="1" applyBorder="1" applyAlignment="1">
      <alignment horizontal="right" vertical="top" wrapText="1" readingOrder="1"/>
    </xf>
    <xf numFmtId="0" fontId="6" fillId="0" borderId="0" xfId="0" applyFont="1"/>
    <xf numFmtId="0" fontId="1" fillId="2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2" fillId="7" borderId="2" xfId="0" applyFont="1" applyFill="1" applyBorder="1" applyAlignment="1">
      <alignment horizontal="center" vertical="center" wrapText="1" readingOrder="1"/>
    </xf>
    <xf numFmtId="0" fontId="1" fillId="6" borderId="2" xfId="0" applyFont="1" applyFill="1" applyBorder="1" applyAlignment="1" applyProtection="1">
      <alignment horizontal="left" vertical="top" wrapText="1" readingOrder="1"/>
      <protection locked="0"/>
    </xf>
    <xf numFmtId="164" fontId="1" fillId="6" borderId="2" xfId="0" applyNumberFormat="1" applyFont="1" applyFill="1" applyBorder="1" applyAlignment="1">
      <alignment horizontal="center" vertical="top" wrapText="1" readingOrder="1"/>
    </xf>
    <xf numFmtId="0" fontId="1" fillId="5" borderId="2" xfId="0" applyFont="1" applyFill="1" applyBorder="1" applyAlignment="1" applyProtection="1">
      <alignment horizontal="left" vertical="top" wrapText="1" readingOrder="1"/>
      <protection locked="0"/>
    </xf>
    <xf numFmtId="164" fontId="1" fillId="5" borderId="2" xfId="0" applyNumberFormat="1" applyFont="1" applyFill="1" applyBorder="1" applyAlignment="1">
      <alignment horizontal="center" vertical="top" wrapText="1" readingOrder="1"/>
    </xf>
    <xf numFmtId="0" fontId="1" fillId="0" borderId="2" xfId="0" applyFont="1" applyBorder="1" applyAlignment="1" applyProtection="1">
      <alignment horizontal="left" vertical="top" wrapText="1" readingOrder="1"/>
      <protection locked="0"/>
    </xf>
    <xf numFmtId="164" fontId="1" fillId="0" borderId="2" xfId="0" applyNumberFormat="1" applyFont="1" applyBorder="1" applyAlignment="1">
      <alignment horizontal="center" vertical="top" wrapText="1" readingOrder="1"/>
    </xf>
    <xf numFmtId="0" fontId="1" fillId="0" borderId="2" xfId="0" applyFont="1" applyBorder="1" applyAlignment="1" applyProtection="1">
      <alignment horizontal="center" vertical="top" wrapText="1" readingOrder="1"/>
      <protection locked="0"/>
    </xf>
    <xf numFmtId="0" fontId="1" fillId="4" borderId="2" xfId="0" applyFont="1" applyFill="1" applyBorder="1" applyAlignment="1" applyProtection="1">
      <alignment horizontal="left" vertical="top" wrapText="1" readingOrder="1"/>
      <protection locked="0"/>
    </xf>
    <xf numFmtId="164" fontId="1" fillId="4" borderId="2" xfId="0" applyNumberFormat="1" applyFont="1" applyFill="1" applyBorder="1" applyAlignment="1">
      <alignment horizontal="center" vertical="top" wrapText="1" readingOrder="1"/>
    </xf>
    <xf numFmtId="164" fontId="1" fillId="0" borderId="2" xfId="0" applyNumberFormat="1" applyFont="1" applyBorder="1" applyAlignment="1" applyProtection="1">
      <alignment horizontal="center" vertical="top" wrapText="1" readingOrder="1"/>
      <protection locked="0"/>
    </xf>
    <xf numFmtId="164" fontId="1" fillId="4" borderId="2" xfId="0" applyNumberFormat="1" applyFont="1" applyFill="1" applyBorder="1" applyAlignment="1" applyProtection="1">
      <alignment horizontal="center" vertical="top" wrapText="1" readingOrder="1"/>
      <protection locked="0"/>
    </xf>
    <xf numFmtId="0" fontId="1" fillId="9" borderId="2" xfId="0" applyFont="1" applyFill="1" applyBorder="1" applyAlignment="1" applyProtection="1">
      <alignment horizontal="left" vertical="top" wrapText="1" readingOrder="1"/>
      <protection locked="0"/>
    </xf>
    <xf numFmtId="0" fontId="1" fillId="9" borderId="2" xfId="0" applyFont="1" applyFill="1" applyBorder="1" applyAlignment="1" applyProtection="1">
      <alignment horizontal="center" vertical="top" wrapText="1" readingOrder="1"/>
      <protection locked="0"/>
    </xf>
    <xf numFmtId="2" fontId="1" fillId="9" borderId="2" xfId="0" applyNumberFormat="1" applyFont="1" applyFill="1" applyBorder="1" applyAlignment="1" applyProtection="1">
      <alignment horizontal="center" vertical="top" wrapText="1" readingOrder="1"/>
      <protection locked="0"/>
    </xf>
    <xf numFmtId="0" fontId="1" fillId="8" borderId="2" xfId="0" applyFont="1" applyFill="1" applyBorder="1" applyAlignment="1" applyProtection="1">
      <alignment horizontal="center" vertical="top" wrapText="1" readingOrder="1"/>
      <protection locked="0"/>
    </xf>
    <xf numFmtId="164" fontId="1" fillId="0" borderId="2" xfId="0" applyNumberFormat="1" applyFont="1" applyBorder="1" applyAlignment="1" applyProtection="1">
      <alignment vertical="top" wrapText="1" readingOrder="1"/>
      <protection locked="0"/>
    </xf>
    <xf numFmtId="0" fontId="1" fillId="0" borderId="2" xfId="0" applyFont="1" applyBorder="1" applyAlignment="1" applyProtection="1">
      <alignment vertical="top" wrapText="1" readingOrder="1"/>
      <protection locked="0"/>
    </xf>
    <xf numFmtId="0" fontId="1" fillId="4" borderId="2" xfId="0" applyFont="1" applyFill="1" applyBorder="1" applyAlignment="1" applyProtection="1">
      <alignment horizontal="left" vertical="top" wrapText="1" readingOrder="1"/>
      <protection locked="0"/>
    </xf>
    <xf numFmtId="0" fontId="1" fillId="0" borderId="2" xfId="0" applyFont="1" applyBorder="1" applyAlignment="1" applyProtection="1">
      <alignment horizontal="left" vertical="top" wrapText="1" readingOrder="1"/>
      <protection locked="0"/>
    </xf>
    <xf numFmtId="0" fontId="1" fillId="4" borderId="2" xfId="0" applyFont="1" applyFill="1" applyBorder="1" applyAlignment="1" applyProtection="1">
      <alignment horizontal="center" vertical="top" wrapText="1" readingOrder="1"/>
      <protection locked="0"/>
    </xf>
    <xf numFmtId="0" fontId="1" fillId="0" borderId="2" xfId="0" applyFont="1" applyBorder="1" applyAlignment="1" applyProtection="1">
      <alignment horizontal="center" vertical="top" wrapText="1" readingOrder="1"/>
      <protection locked="0"/>
    </xf>
    <xf numFmtId="164" fontId="1" fillId="0" borderId="2" xfId="0" applyNumberFormat="1" applyFont="1" applyBorder="1" applyAlignment="1" applyProtection="1">
      <alignment horizontal="center" vertical="top" wrapText="1" readingOrder="1"/>
      <protection locked="0"/>
    </xf>
    <xf numFmtId="0" fontId="1" fillId="5" borderId="2" xfId="0" applyFont="1" applyFill="1" applyBorder="1" applyAlignment="1" applyProtection="1">
      <alignment horizontal="center" vertical="top" wrapText="1" readingOrder="1"/>
      <protection locked="0"/>
    </xf>
    <xf numFmtId="0" fontId="1" fillId="5" borderId="2" xfId="0" applyFont="1" applyFill="1" applyBorder="1" applyAlignment="1" applyProtection="1">
      <alignment horizontal="left" vertical="top" wrapText="1" readingOrder="1"/>
      <protection locked="0"/>
    </xf>
    <xf numFmtId="164" fontId="1" fillId="0" borderId="2" xfId="0" applyNumberFormat="1" applyFont="1" applyBorder="1" applyAlignment="1">
      <alignment horizontal="center" vertical="top" wrapText="1" readingOrder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center" wrapText="1"/>
    </xf>
    <xf numFmtId="0" fontId="1" fillId="6" borderId="2" xfId="0" applyFont="1" applyFill="1" applyBorder="1" applyAlignment="1" applyProtection="1">
      <alignment horizontal="center" vertical="top" wrapText="1" readingOrder="1"/>
      <protection locked="0"/>
    </xf>
    <xf numFmtId="0" fontId="1" fillId="6" borderId="2" xfId="0" applyFont="1" applyFill="1" applyBorder="1" applyAlignment="1" applyProtection="1">
      <alignment horizontal="left" vertical="top" wrapText="1" readingOrder="1"/>
      <protection locked="0"/>
    </xf>
    <xf numFmtId="0" fontId="2" fillId="7" borderId="2" xfId="0" applyFont="1" applyFill="1" applyBorder="1" applyAlignment="1">
      <alignment horizontal="center" vertical="center" wrapText="1" readingOrder="1"/>
    </xf>
    <xf numFmtId="164" fontId="1" fillId="0" borderId="2" xfId="0" applyNumberFormat="1" applyFont="1" applyBorder="1" applyAlignment="1" applyProtection="1">
      <alignment horizontal="left" vertical="top" wrapText="1" readingOrder="1"/>
      <protection locked="0"/>
    </xf>
    <xf numFmtId="164" fontId="1" fillId="0" borderId="2" xfId="0" applyNumberFormat="1" applyFont="1" applyBorder="1" applyAlignment="1">
      <alignment horizontal="left" vertical="top" wrapText="1" readingOrder="1"/>
    </xf>
    <xf numFmtId="0" fontId="8" fillId="0" borderId="2" xfId="0" applyFont="1" applyBorder="1" applyAlignment="1" applyProtection="1">
      <alignment horizontal="center" vertical="top" wrapText="1" readingOrder="1"/>
      <protection locked="0"/>
    </xf>
    <xf numFmtId="2" fontId="1" fillId="9" borderId="2" xfId="0" applyNumberFormat="1" applyFont="1" applyFill="1" applyBorder="1" applyAlignment="1" applyProtection="1">
      <alignment horizontal="center" vertical="top" wrapText="1" readingOrder="1"/>
      <protection locked="0"/>
    </xf>
    <xf numFmtId="0" fontId="7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1"/>
  <sheetViews>
    <sheetView tabSelected="1" view="pageLayout" zoomScaleNormal="85" zoomScaleSheetLayoutView="85" workbookViewId="0">
      <selection activeCell="H587" sqref="H587:L587"/>
    </sheetView>
  </sheetViews>
  <sheetFormatPr defaultColWidth="9.08984375" defaultRowHeight="15.5" x14ac:dyDescent="0.35"/>
  <cols>
    <col min="1" max="1" width="11.90625" style="16" customWidth="1"/>
    <col min="2" max="2" width="31.08984375" style="16" customWidth="1"/>
    <col min="3" max="3" width="15.453125" style="16" customWidth="1"/>
    <col min="4" max="4" width="10.36328125" style="16" customWidth="1"/>
    <col min="5" max="6" width="16.36328125" style="18" customWidth="1"/>
    <col min="7" max="7" width="15.54296875" style="18" customWidth="1"/>
    <col min="8" max="8" width="37" style="16" customWidth="1"/>
    <col min="9" max="9" width="6.36328125" style="18" customWidth="1"/>
    <col min="10" max="12" width="13.453125" style="18" customWidth="1"/>
    <col min="13" max="13" width="9.08984375" style="3" customWidth="1"/>
    <col min="14" max="16384" width="9.08984375" style="3"/>
  </cols>
  <sheetData>
    <row r="1" spans="1:12" s="1" customFormat="1" x14ac:dyDescent="0.35">
      <c r="A1" s="15"/>
      <c r="B1" s="15"/>
      <c r="C1" s="15"/>
      <c r="D1" s="15"/>
      <c r="E1" s="17"/>
      <c r="F1" s="17"/>
      <c r="G1" s="17"/>
      <c r="H1" s="46" t="s">
        <v>1034</v>
      </c>
      <c r="I1" s="46"/>
      <c r="J1" s="46"/>
      <c r="K1" s="46"/>
      <c r="L1" s="46"/>
    </row>
    <row r="2" spans="1:12" s="1" customFormat="1" x14ac:dyDescent="0.35">
      <c r="A2" s="15"/>
      <c r="B2" s="15"/>
      <c r="C2" s="15"/>
      <c r="D2" s="15"/>
      <c r="E2" s="17"/>
      <c r="F2" s="17"/>
      <c r="G2" s="17"/>
      <c r="H2" s="46" t="s">
        <v>1035</v>
      </c>
      <c r="I2" s="46"/>
      <c r="J2" s="46"/>
      <c r="K2" s="46"/>
      <c r="L2" s="46"/>
    </row>
    <row r="3" spans="1:12" s="1" customFormat="1" x14ac:dyDescent="0.35">
      <c r="A3" s="15"/>
      <c r="B3" s="15"/>
      <c r="C3" s="15"/>
      <c r="D3" s="15"/>
      <c r="E3" s="17"/>
      <c r="F3" s="17"/>
      <c r="G3" s="17"/>
      <c r="H3" s="47" t="s">
        <v>1037</v>
      </c>
      <c r="I3" s="47"/>
      <c r="J3" s="47"/>
      <c r="K3" s="47"/>
      <c r="L3" s="47"/>
    </row>
    <row r="4" spans="1:12" s="1" customFormat="1" x14ac:dyDescent="0.35">
      <c r="A4" s="15"/>
      <c r="B4" s="15"/>
      <c r="C4" s="15"/>
      <c r="D4" s="15"/>
      <c r="E4" s="17"/>
      <c r="F4" s="17"/>
      <c r="G4" s="17"/>
      <c r="H4" s="15"/>
      <c r="I4" s="17"/>
      <c r="J4" s="17"/>
      <c r="K4" s="17"/>
      <c r="L4" s="17"/>
    </row>
    <row r="5" spans="1:12" s="4" customFormat="1" ht="15.65" customHeight="1" x14ac:dyDescent="0.35">
      <c r="A5" s="48" t="s">
        <v>1038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2" s="4" customFormat="1" ht="15.65" customHeight="1" x14ac:dyDescent="0.35">
      <c r="A6" s="49" t="s">
        <v>1036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7" spans="1:12" s="2" customFormat="1" x14ac:dyDescent="0.35">
      <c r="A7" s="16"/>
      <c r="B7" s="16"/>
      <c r="C7" s="16"/>
      <c r="D7" s="16"/>
      <c r="E7" s="18"/>
      <c r="F7" s="18"/>
      <c r="G7" s="18"/>
      <c r="H7" s="16"/>
      <c r="I7" s="18"/>
      <c r="J7" s="18"/>
      <c r="K7" s="18"/>
      <c r="L7" s="18"/>
    </row>
    <row r="8" spans="1:12" s="19" customFormat="1" x14ac:dyDescent="0.35">
      <c r="A8" s="52" t="s">
        <v>0</v>
      </c>
      <c r="B8" s="52" t="s">
        <v>1039</v>
      </c>
      <c r="C8" s="52" t="s">
        <v>1</v>
      </c>
      <c r="D8" s="52" t="s">
        <v>2</v>
      </c>
      <c r="E8" s="52" t="s">
        <v>1040</v>
      </c>
      <c r="F8" s="52" t="s">
        <v>1041</v>
      </c>
      <c r="G8" s="52" t="s">
        <v>1042</v>
      </c>
      <c r="H8" s="52" t="s">
        <v>1043</v>
      </c>
      <c r="I8" s="52"/>
      <c r="J8" s="52"/>
      <c r="K8" s="52"/>
      <c r="L8" s="52"/>
    </row>
    <row r="9" spans="1:12" s="19" customFormat="1" ht="14.4" customHeight="1" x14ac:dyDescent="0.35">
      <c r="A9" s="52"/>
      <c r="B9" s="52"/>
      <c r="C9" s="52"/>
      <c r="D9" s="52"/>
      <c r="E9" s="52"/>
      <c r="F9" s="52"/>
      <c r="G9" s="52"/>
      <c r="H9" s="52" t="s">
        <v>1039</v>
      </c>
      <c r="I9" s="52" t="s">
        <v>6</v>
      </c>
      <c r="J9" s="52" t="s">
        <v>7</v>
      </c>
      <c r="K9" s="52"/>
      <c r="L9" s="52"/>
    </row>
    <row r="10" spans="1:12" s="19" customFormat="1" x14ac:dyDescent="0.35">
      <c r="A10" s="52"/>
      <c r="B10" s="52"/>
      <c r="C10" s="52"/>
      <c r="D10" s="52"/>
      <c r="E10" s="52"/>
      <c r="F10" s="52"/>
      <c r="G10" s="52"/>
      <c r="H10" s="52"/>
      <c r="I10" s="52"/>
      <c r="J10" s="20" t="s">
        <v>1044</v>
      </c>
      <c r="K10" s="20" t="s">
        <v>1045</v>
      </c>
      <c r="L10" s="20" t="s">
        <v>1046</v>
      </c>
    </row>
    <row r="11" spans="1:12" s="2" customFormat="1" ht="32" customHeight="1" x14ac:dyDescent="0.35">
      <c r="A11" s="21" t="s">
        <v>8</v>
      </c>
      <c r="B11" s="51" t="s">
        <v>9</v>
      </c>
      <c r="C11" s="51"/>
      <c r="D11" s="51"/>
      <c r="E11" s="22">
        <f>E12+E274+E387+E501</f>
        <v>252409447.75999996</v>
      </c>
      <c r="F11" s="22">
        <f>F12+F274+F387+F501</f>
        <v>244387734</v>
      </c>
      <c r="G11" s="22">
        <f>G12+G274+G387+G501</f>
        <v>248677742</v>
      </c>
      <c r="H11" s="50"/>
      <c r="I11" s="50"/>
      <c r="J11" s="50"/>
      <c r="K11" s="50"/>
      <c r="L11" s="50"/>
    </row>
    <row r="12" spans="1:12" s="2" customFormat="1" ht="47.4" customHeight="1" x14ac:dyDescent="0.35">
      <c r="A12" s="23" t="s">
        <v>10</v>
      </c>
      <c r="B12" s="44" t="s">
        <v>11</v>
      </c>
      <c r="C12" s="44"/>
      <c r="D12" s="44"/>
      <c r="E12" s="24">
        <f>E13+E129+E185</f>
        <v>56997854</v>
      </c>
      <c r="F12" s="24">
        <f>F13+F129+F185</f>
        <v>67343586</v>
      </c>
      <c r="G12" s="24">
        <f>G13+G129+G185</f>
        <v>93487735</v>
      </c>
      <c r="H12" s="43"/>
      <c r="I12" s="43"/>
      <c r="J12" s="43"/>
      <c r="K12" s="43"/>
      <c r="L12" s="43"/>
    </row>
    <row r="13" spans="1:12" s="2" customFormat="1" ht="47.4" customHeight="1" x14ac:dyDescent="0.35">
      <c r="A13" s="25" t="s">
        <v>12</v>
      </c>
      <c r="B13" s="39" t="s">
        <v>13</v>
      </c>
      <c r="C13" s="39"/>
      <c r="D13" s="39"/>
      <c r="E13" s="26">
        <f>E14+E78+E98+E99+E107</f>
        <v>48935897</v>
      </c>
      <c r="F13" s="26">
        <f>F14+F78+F98+F99+F107</f>
        <v>59530193</v>
      </c>
      <c r="G13" s="26">
        <f>G14+G78+G98+G99+G107</f>
        <v>85662587</v>
      </c>
      <c r="H13" s="41"/>
      <c r="I13" s="41"/>
      <c r="J13" s="41"/>
      <c r="K13" s="41"/>
      <c r="L13" s="41"/>
    </row>
    <row r="14" spans="1:12" s="2" customFormat="1" ht="63" customHeight="1" x14ac:dyDescent="0.35">
      <c r="A14" s="28" t="s">
        <v>14</v>
      </c>
      <c r="B14" s="38" t="s">
        <v>1057</v>
      </c>
      <c r="C14" s="38"/>
      <c r="D14" s="38"/>
      <c r="E14" s="29">
        <f>E15+E20+E33+E36+E39+E42+E47+E52+E53+E54+E68+E73+E74+E75</f>
        <v>42327105</v>
      </c>
      <c r="F14" s="29">
        <f>F15+F20+F33+F36+F39+F42+F47+F52+F53+F54+F68+F73+F74+F75</f>
        <v>43584731</v>
      </c>
      <c r="G14" s="29">
        <f>G15+G20+G33+G36+G39+G42+G47+G52+G53+G54+G68+G73+G74+G75</f>
        <v>45958159</v>
      </c>
      <c r="H14" s="40"/>
      <c r="I14" s="40"/>
      <c r="J14" s="40"/>
      <c r="K14" s="40"/>
      <c r="L14" s="40"/>
    </row>
    <row r="15" spans="1:12" s="2" customFormat="1" ht="38.25" customHeight="1" x14ac:dyDescent="0.35">
      <c r="A15" s="39" t="s">
        <v>15</v>
      </c>
      <c r="B15" s="39" t="s">
        <v>16</v>
      </c>
      <c r="C15" s="39" t="s">
        <v>17</v>
      </c>
      <c r="D15" s="39" t="s">
        <v>21</v>
      </c>
      <c r="E15" s="42">
        <v>9673236</v>
      </c>
      <c r="F15" s="42">
        <v>9478248</v>
      </c>
      <c r="G15" s="42">
        <v>10424743</v>
      </c>
      <c r="H15" s="25" t="s">
        <v>18</v>
      </c>
      <c r="I15" s="27" t="s">
        <v>19</v>
      </c>
      <c r="J15" s="27" t="s">
        <v>20</v>
      </c>
      <c r="K15" s="27" t="s">
        <v>20</v>
      </c>
      <c r="L15" s="27" t="s">
        <v>20</v>
      </c>
    </row>
    <row r="16" spans="1:12" s="2" customFormat="1" x14ac:dyDescent="0.35">
      <c r="A16" s="39"/>
      <c r="B16" s="39"/>
      <c r="C16" s="39"/>
      <c r="D16" s="39"/>
      <c r="E16" s="42"/>
      <c r="F16" s="42"/>
      <c r="G16" s="42"/>
      <c r="H16" s="25" t="s">
        <v>22</v>
      </c>
      <c r="I16" s="27" t="s">
        <v>23</v>
      </c>
      <c r="J16" s="27" t="s">
        <v>24</v>
      </c>
      <c r="K16" s="27" t="s">
        <v>25</v>
      </c>
      <c r="L16" s="27" t="s">
        <v>25</v>
      </c>
    </row>
    <row r="17" spans="1:12" s="2" customFormat="1" ht="31" x14ac:dyDescent="0.35">
      <c r="A17" s="39"/>
      <c r="B17" s="39"/>
      <c r="C17" s="39"/>
      <c r="D17" s="39"/>
      <c r="E17" s="42"/>
      <c r="F17" s="42"/>
      <c r="G17" s="42"/>
      <c r="H17" s="25" t="s">
        <v>1102</v>
      </c>
      <c r="I17" s="27" t="s">
        <v>19</v>
      </c>
      <c r="J17" s="27" t="s">
        <v>20</v>
      </c>
      <c r="K17" s="27" t="s">
        <v>20</v>
      </c>
      <c r="L17" s="27" t="s">
        <v>20</v>
      </c>
    </row>
    <row r="18" spans="1:12" s="2" customFormat="1" ht="62" x14ac:dyDescent="0.35">
      <c r="A18" s="39"/>
      <c r="B18" s="39"/>
      <c r="C18" s="39"/>
      <c r="D18" s="39"/>
      <c r="E18" s="42"/>
      <c r="F18" s="42"/>
      <c r="G18" s="42"/>
      <c r="H18" s="25" t="s">
        <v>1101</v>
      </c>
      <c r="I18" s="27" t="s">
        <v>19</v>
      </c>
      <c r="J18" s="27" t="s">
        <v>26</v>
      </c>
      <c r="K18" s="27" t="s">
        <v>27</v>
      </c>
      <c r="L18" s="27" t="s">
        <v>28</v>
      </c>
    </row>
    <row r="19" spans="1:12" s="2" customFormat="1" hidden="1" x14ac:dyDescent="0.35">
      <c r="A19" s="25"/>
      <c r="B19" s="25"/>
      <c r="C19" s="25"/>
      <c r="D19" s="25"/>
      <c r="E19" s="30"/>
      <c r="F19" s="30"/>
      <c r="G19" s="30"/>
      <c r="H19" s="25"/>
      <c r="I19" s="27"/>
      <c r="J19" s="27"/>
      <c r="K19" s="27"/>
      <c r="L19" s="27"/>
    </row>
    <row r="20" spans="1:12" s="2" customFormat="1" ht="47.25" customHeight="1" x14ac:dyDescent="0.35">
      <c r="A20" s="39" t="s">
        <v>29</v>
      </c>
      <c r="B20" s="39" t="s">
        <v>30</v>
      </c>
      <c r="C20" s="39" t="s">
        <v>17</v>
      </c>
      <c r="D20" s="39" t="s">
        <v>21</v>
      </c>
      <c r="E20" s="42">
        <v>26140538</v>
      </c>
      <c r="F20" s="42">
        <v>27837371</v>
      </c>
      <c r="G20" s="42">
        <v>29368427</v>
      </c>
      <c r="H20" s="25" t="s">
        <v>31</v>
      </c>
      <c r="I20" s="27" t="s">
        <v>19</v>
      </c>
      <c r="J20" s="27" t="s">
        <v>32</v>
      </c>
      <c r="K20" s="27" t="s">
        <v>32</v>
      </c>
      <c r="L20" s="27" t="s">
        <v>32</v>
      </c>
    </row>
    <row r="21" spans="1:12" s="2" customFormat="1" ht="31" x14ac:dyDescent="0.35">
      <c r="A21" s="39"/>
      <c r="B21" s="39"/>
      <c r="C21" s="39"/>
      <c r="D21" s="39"/>
      <c r="E21" s="42"/>
      <c r="F21" s="42"/>
      <c r="G21" s="42"/>
      <c r="H21" s="25" t="s">
        <v>33</v>
      </c>
      <c r="I21" s="27" t="s">
        <v>19</v>
      </c>
      <c r="J21" s="27" t="s">
        <v>20</v>
      </c>
      <c r="K21" s="27" t="s">
        <v>20</v>
      </c>
      <c r="L21" s="27" t="s">
        <v>20</v>
      </c>
    </row>
    <row r="22" spans="1:12" s="2" customFormat="1" ht="46.5" x14ac:dyDescent="0.35">
      <c r="A22" s="39"/>
      <c r="B22" s="39"/>
      <c r="C22" s="39"/>
      <c r="D22" s="39"/>
      <c r="E22" s="42"/>
      <c r="F22" s="42"/>
      <c r="G22" s="42"/>
      <c r="H22" s="25" t="s">
        <v>34</v>
      </c>
      <c r="I22" s="27" t="s">
        <v>19</v>
      </c>
      <c r="J22" s="27" t="s">
        <v>20</v>
      </c>
      <c r="K22" s="27" t="s">
        <v>20</v>
      </c>
      <c r="L22" s="27" t="s">
        <v>20</v>
      </c>
    </row>
    <row r="23" spans="1:12" s="2" customFormat="1" x14ac:dyDescent="0.35">
      <c r="A23" s="39"/>
      <c r="B23" s="39"/>
      <c r="C23" s="39"/>
      <c r="D23" s="39"/>
      <c r="E23" s="42"/>
      <c r="F23" s="42"/>
      <c r="G23" s="42"/>
      <c r="H23" s="25" t="s">
        <v>35</v>
      </c>
      <c r="I23" s="27" t="s">
        <v>23</v>
      </c>
      <c r="J23" s="27" t="s">
        <v>36</v>
      </c>
      <c r="K23" s="27" t="s">
        <v>36</v>
      </c>
      <c r="L23" s="27" t="s">
        <v>36</v>
      </c>
    </row>
    <row r="24" spans="1:12" s="2" customFormat="1" ht="46.5" x14ac:dyDescent="0.35">
      <c r="A24" s="39"/>
      <c r="B24" s="39"/>
      <c r="C24" s="39"/>
      <c r="D24" s="39"/>
      <c r="E24" s="42"/>
      <c r="F24" s="42"/>
      <c r="G24" s="42"/>
      <c r="H24" s="25" t="s">
        <v>37</v>
      </c>
      <c r="I24" s="27" t="s">
        <v>19</v>
      </c>
      <c r="J24" s="27" t="s">
        <v>20</v>
      </c>
      <c r="K24" s="27" t="s">
        <v>20</v>
      </c>
      <c r="L24" s="27" t="s">
        <v>20</v>
      </c>
    </row>
    <row r="25" spans="1:12" s="2" customFormat="1" ht="31" x14ac:dyDescent="0.35">
      <c r="A25" s="39"/>
      <c r="B25" s="39"/>
      <c r="C25" s="39"/>
      <c r="D25" s="39"/>
      <c r="E25" s="42"/>
      <c r="F25" s="42"/>
      <c r="G25" s="42"/>
      <c r="H25" s="25" t="s">
        <v>38</v>
      </c>
      <c r="I25" s="27" t="s">
        <v>19</v>
      </c>
      <c r="J25" s="27" t="s">
        <v>32</v>
      </c>
      <c r="K25" s="27" t="s">
        <v>32</v>
      </c>
      <c r="L25" s="27" t="s">
        <v>32</v>
      </c>
    </row>
    <row r="26" spans="1:12" s="2" customFormat="1" ht="31" x14ac:dyDescent="0.35">
      <c r="A26" s="39"/>
      <c r="B26" s="39"/>
      <c r="C26" s="39"/>
      <c r="D26" s="39"/>
      <c r="E26" s="42"/>
      <c r="F26" s="42"/>
      <c r="G26" s="42"/>
      <c r="H26" s="25" t="s">
        <v>39</v>
      </c>
      <c r="I26" s="27" t="s">
        <v>40</v>
      </c>
      <c r="J26" s="27" t="s">
        <v>41</v>
      </c>
      <c r="K26" s="27" t="s">
        <v>42</v>
      </c>
      <c r="L26" s="27" t="s">
        <v>43</v>
      </c>
    </row>
    <row r="27" spans="1:12" s="2" customFormat="1" ht="31" x14ac:dyDescent="0.35">
      <c r="A27" s="39"/>
      <c r="B27" s="39"/>
      <c r="C27" s="39"/>
      <c r="D27" s="39"/>
      <c r="E27" s="42">
        <v>0</v>
      </c>
      <c r="F27" s="42">
        <v>0</v>
      </c>
      <c r="G27" s="42">
        <v>0</v>
      </c>
      <c r="H27" s="25" t="s">
        <v>44</v>
      </c>
      <c r="I27" s="27" t="s">
        <v>23</v>
      </c>
      <c r="J27" s="27" t="s">
        <v>45</v>
      </c>
      <c r="K27" s="27" t="s">
        <v>45</v>
      </c>
      <c r="L27" s="27" t="s">
        <v>45</v>
      </c>
    </row>
    <row r="28" spans="1:12" s="2" customFormat="1" x14ac:dyDescent="0.35">
      <c r="A28" s="39"/>
      <c r="B28" s="39"/>
      <c r="C28" s="39"/>
      <c r="D28" s="39"/>
      <c r="E28" s="42"/>
      <c r="F28" s="42"/>
      <c r="G28" s="42"/>
      <c r="H28" s="25" t="s">
        <v>46</v>
      </c>
      <c r="I28" s="27" t="s">
        <v>23</v>
      </c>
      <c r="J28" s="27" t="s">
        <v>47</v>
      </c>
      <c r="K28" s="27" t="s">
        <v>47</v>
      </c>
      <c r="L28" s="27" t="s">
        <v>47</v>
      </c>
    </row>
    <row r="29" spans="1:12" s="2" customFormat="1" ht="31" x14ac:dyDescent="0.35">
      <c r="A29" s="39"/>
      <c r="B29" s="39"/>
      <c r="C29" s="39"/>
      <c r="D29" s="39"/>
      <c r="E29" s="42"/>
      <c r="F29" s="42"/>
      <c r="G29" s="42"/>
      <c r="H29" s="25" t="s">
        <v>48</v>
      </c>
      <c r="I29" s="27" t="s">
        <v>23</v>
      </c>
      <c r="J29" s="27" t="s">
        <v>49</v>
      </c>
      <c r="K29" s="27" t="s">
        <v>49</v>
      </c>
      <c r="L29" s="27" t="s">
        <v>49</v>
      </c>
    </row>
    <row r="30" spans="1:12" s="2" customFormat="1" ht="31" x14ac:dyDescent="0.35">
      <c r="A30" s="39"/>
      <c r="B30" s="39"/>
      <c r="C30" s="39"/>
      <c r="D30" s="39"/>
      <c r="E30" s="42"/>
      <c r="F30" s="42"/>
      <c r="G30" s="42"/>
      <c r="H30" s="25" t="s">
        <v>50</v>
      </c>
      <c r="I30" s="27" t="s">
        <v>19</v>
      </c>
      <c r="J30" s="27" t="s">
        <v>51</v>
      </c>
      <c r="K30" s="27" t="s">
        <v>51</v>
      </c>
      <c r="L30" s="27" t="s">
        <v>51</v>
      </c>
    </row>
    <row r="31" spans="1:12" s="2" customFormat="1" x14ac:dyDescent="0.35">
      <c r="A31" s="39"/>
      <c r="B31" s="39"/>
      <c r="C31" s="39"/>
      <c r="D31" s="39"/>
      <c r="E31" s="42"/>
      <c r="F31" s="42"/>
      <c r="G31" s="42"/>
      <c r="H31" s="25" t="s">
        <v>52</v>
      </c>
      <c r="I31" s="27" t="s">
        <v>23</v>
      </c>
      <c r="J31" s="27" t="s">
        <v>53</v>
      </c>
      <c r="K31" s="27" t="s">
        <v>53</v>
      </c>
      <c r="L31" s="27" t="s">
        <v>53</v>
      </c>
    </row>
    <row r="32" spans="1:12" s="2" customFormat="1" hidden="1" x14ac:dyDescent="0.35">
      <c r="A32" s="25"/>
      <c r="B32" s="25"/>
      <c r="C32" s="25"/>
      <c r="D32" s="25"/>
      <c r="E32" s="30"/>
      <c r="F32" s="30"/>
      <c r="G32" s="30"/>
      <c r="H32" s="25"/>
      <c r="I32" s="27"/>
      <c r="J32" s="27"/>
      <c r="K32" s="27"/>
      <c r="L32" s="27"/>
    </row>
    <row r="33" spans="1:12" s="2" customFormat="1" ht="34.5" customHeight="1" x14ac:dyDescent="0.35">
      <c r="A33" s="39" t="s">
        <v>54</v>
      </c>
      <c r="B33" s="39" t="s">
        <v>55</v>
      </c>
      <c r="C33" s="39" t="s">
        <v>56</v>
      </c>
      <c r="D33" s="25" t="s">
        <v>1049</v>
      </c>
      <c r="E33" s="26">
        <f>SUM(E34:E35)</f>
        <v>3982600</v>
      </c>
      <c r="F33" s="26">
        <f>SUM(F34:F35)</f>
        <v>3641000</v>
      </c>
      <c r="G33" s="26">
        <f>SUM(G34:G35)</f>
        <v>3398500</v>
      </c>
      <c r="H33" s="39" t="s">
        <v>57</v>
      </c>
      <c r="I33" s="41" t="s">
        <v>19</v>
      </c>
      <c r="J33" s="41" t="s">
        <v>20</v>
      </c>
      <c r="K33" s="41" t="s">
        <v>20</v>
      </c>
      <c r="L33" s="41" t="s">
        <v>20</v>
      </c>
    </row>
    <row r="34" spans="1:12" s="2" customFormat="1" x14ac:dyDescent="0.35">
      <c r="A34" s="39"/>
      <c r="B34" s="39"/>
      <c r="C34" s="39"/>
      <c r="D34" s="25" t="s">
        <v>21</v>
      </c>
      <c r="E34" s="30">
        <v>3143167.17</v>
      </c>
      <c r="F34" s="30">
        <v>2805621</v>
      </c>
      <c r="G34" s="30">
        <v>2602500</v>
      </c>
      <c r="H34" s="39"/>
      <c r="I34" s="41"/>
      <c r="J34" s="41"/>
      <c r="K34" s="41"/>
      <c r="L34" s="41"/>
    </row>
    <row r="35" spans="1:12" s="2" customFormat="1" x14ac:dyDescent="0.35">
      <c r="A35" s="39"/>
      <c r="B35" s="39"/>
      <c r="C35" s="39"/>
      <c r="D35" s="25" t="s">
        <v>58</v>
      </c>
      <c r="E35" s="30">
        <v>839432.83</v>
      </c>
      <c r="F35" s="30">
        <v>835379</v>
      </c>
      <c r="G35" s="30">
        <v>796000</v>
      </c>
      <c r="H35" s="39"/>
      <c r="I35" s="41"/>
      <c r="J35" s="41"/>
      <c r="K35" s="41"/>
      <c r="L35" s="41"/>
    </row>
    <row r="36" spans="1:12" s="2" customFormat="1" ht="42.75" customHeight="1" x14ac:dyDescent="0.35">
      <c r="A36" s="39" t="s">
        <v>59</v>
      </c>
      <c r="B36" s="39" t="s">
        <v>1100</v>
      </c>
      <c r="C36" s="39" t="s">
        <v>60</v>
      </c>
      <c r="D36" s="39" t="s">
        <v>21</v>
      </c>
      <c r="E36" s="42">
        <v>159500</v>
      </c>
      <c r="F36" s="42">
        <v>159500</v>
      </c>
      <c r="G36" s="42">
        <v>159500</v>
      </c>
      <c r="H36" s="25" t="s">
        <v>61</v>
      </c>
      <c r="I36" s="27" t="s">
        <v>23</v>
      </c>
      <c r="J36" s="27" t="s">
        <v>62</v>
      </c>
      <c r="K36" s="27" t="s">
        <v>62</v>
      </c>
      <c r="L36" s="27" t="s">
        <v>62</v>
      </c>
    </row>
    <row r="37" spans="1:12" s="2" customFormat="1" ht="42.75" customHeight="1" x14ac:dyDescent="0.35">
      <c r="A37" s="39"/>
      <c r="B37" s="39"/>
      <c r="C37" s="39"/>
      <c r="D37" s="39"/>
      <c r="E37" s="42"/>
      <c r="F37" s="42"/>
      <c r="G37" s="42"/>
      <c r="H37" s="25" t="s">
        <v>63</v>
      </c>
      <c r="I37" s="27" t="s">
        <v>23</v>
      </c>
      <c r="J37" s="27" t="s">
        <v>64</v>
      </c>
      <c r="K37" s="27" t="s">
        <v>64</v>
      </c>
      <c r="L37" s="27" t="s">
        <v>65</v>
      </c>
    </row>
    <row r="38" spans="1:12" s="2" customFormat="1" hidden="1" x14ac:dyDescent="0.35">
      <c r="A38" s="25"/>
      <c r="B38" s="25"/>
      <c r="C38" s="25"/>
      <c r="D38" s="25"/>
      <c r="E38" s="30"/>
      <c r="F38" s="30"/>
      <c r="G38" s="30"/>
      <c r="H38" s="25"/>
      <c r="I38" s="27"/>
      <c r="J38" s="27"/>
      <c r="K38" s="27"/>
      <c r="L38" s="27"/>
    </row>
    <row r="39" spans="1:12" s="2" customFormat="1" ht="36.75" customHeight="1" x14ac:dyDescent="0.35">
      <c r="A39" s="39" t="s">
        <v>66</v>
      </c>
      <c r="B39" s="39" t="s">
        <v>67</v>
      </c>
      <c r="C39" s="39" t="s">
        <v>68</v>
      </c>
      <c r="D39" s="39" t="s">
        <v>21</v>
      </c>
      <c r="E39" s="42">
        <v>659456</v>
      </c>
      <c r="F39" s="42">
        <v>702321</v>
      </c>
      <c r="G39" s="42">
        <v>740949</v>
      </c>
      <c r="H39" s="25" t="s">
        <v>39</v>
      </c>
      <c r="I39" s="27" t="s">
        <v>40</v>
      </c>
      <c r="J39" s="27" t="s">
        <v>69</v>
      </c>
      <c r="K39" s="27" t="s">
        <v>70</v>
      </c>
      <c r="L39" s="27" t="s">
        <v>71</v>
      </c>
    </row>
    <row r="40" spans="1:12" s="2" customFormat="1" ht="21.75" customHeight="1" x14ac:dyDescent="0.35">
      <c r="A40" s="39"/>
      <c r="B40" s="39"/>
      <c r="C40" s="39"/>
      <c r="D40" s="39"/>
      <c r="E40" s="42"/>
      <c r="F40" s="42"/>
      <c r="G40" s="42"/>
      <c r="H40" s="25" t="s">
        <v>72</v>
      </c>
      <c r="I40" s="27" t="s">
        <v>23</v>
      </c>
      <c r="J40" s="27" t="s">
        <v>73</v>
      </c>
      <c r="K40" s="27" t="s">
        <v>73</v>
      </c>
      <c r="L40" s="27" t="s">
        <v>73</v>
      </c>
    </row>
    <row r="41" spans="1:12" s="2" customFormat="1" hidden="1" x14ac:dyDescent="0.35">
      <c r="A41" s="25"/>
      <c r="B41" s="25"/>
      <c r="C41" s="25"/>
      <c r="D41" s="25"/>
      <c r="E41" s="30"/>
      <c r="F41" s="30"/>
      <c r="G41" s="30"/>
      <c r="H41" s="25"/>
      <c r="I41" s="27"/>
      <c r="J41" s="27"/>
      <c r="K41" s="27"/>
      <c r="L41" s="27"/>
    </row>
    <row r="42" spans="1:12" s="2" customFormat="1" ht="36.75" customHeight="1" x14ac:dyDescent="0.35">
      <c r="A42" s="39" t="s">
        <v>74</v>
      </c>
      <c r="B42" s="39" t="s">
        <v>75</v>
      </c>
      <c r="C42" s="39" t="s">
        <v>17</v>
      </c>
      <c r="D42" s="39" t="s">
        <v>21</v>
      </c>
      <c r="E42" s="42">
        <v>841775</v>
      </c>
      <c r="F42" s="42">
        <v>896291</v>
      </c>
      <c r="G42" s="42">
        <v>946040</v>
      </c>
      <c r="H42" s="25" t="s">
        <v>39</v>
      </c>
      <c r="I42" s="27" t="s">
        <v>40</v>
      </c>
      <c r="J42" s="27" t="s">
        <v>76</v>
      </c>
      <c r="K42" s="27" t="s">
        <v>77</v>
      </c>
      <c r="L42" s="27" t="s">
        <v>78</v>
      </c>
    </row>
    <row r="43" spans="1:12" s="2" customFormat="1" x14ac:dyDescent="0.35">
      <c r="A43" s="39"/>
      <c r="B43" s="39"/>
      <c r="C43" s="39"/>
      <c r="D43" s="39"/>
      <c r="E43" s="42"/>
      <c r="F43" s="42"/>
      <c r="G43" s="42"/>
      <c r="H43" s="25" t="s">
        <v>35</v>
      </c>
      <c r="I43" s="27" t="s">
        <v>23</v>
      </c>
      <c r="J43" s="27" t="s">
        <v>64</v>
      </c>
      <c r="K43" s="27" t="s">
        <v>64</v>
      </c>
      <c r="L43" s="27" t="s">
        <v>64</v>
      </c>
    </row>
    <row r="44" spans="1:12" s="2" customFormat="1" ht="31" x14ac:dyDescent="0.35">
      <c r="A44" s="39"/>
      <c r="B44" s="39"/>
      <c r="C44" s="39"/>
      <c r="D44" s="39"/>
      <c r="E44" s="42"/>
      <c r="F44" s="42"/>
      <c r="G44" s="42"/>
      <c r="H44" s="25" t="s">
        <v>1099</v>
      </c>
      <c r="I44" s="27" t="s">
        <v>19</v>
      </c>
      <c r="J44" s="27" t="s">
        <v>20</v>
      </c>
      <c r="K44" s="27" t="s">
        <v>20</v>
      </c>
      <c r="L44" s="27" t="s">
        <v>20</v>
      </c>
    </row>
    <row r="45" spans="1:12" s="2" customFormat="1" ht="31" x14ac:dyDescent="0.35">
      <c r="A45" s="39"/>
      <c r="B45" s="39"/>
      <c r="C45" s="39"/>
      <c r="D45" s="39"/>
      <c r="E45" s="42"/>
      <c r="F45" s="42"/>
      <c r="G45" s="42"/>
      <c r="H45" s="25" t="s">
        <v>79</v>
      </c>
      <c r="I45" s="27" t="s">
        <v>23</v>
      </c>
      <c r="J45" s="27" t="s">
        <v>47</v>
      </c>
      <c r="K45" s="27" t="s">
        <v>47</v>
      </c>
      <c r="L45" s="27" t="s">
        <v>47</v>
      </c>
    </row>
    <row r="46" spans="1:12" s="2" customFormat="1" hidden="1" x14ac:dyDescent="0.35">
      <c r="A46" s="25"/>
      <c r="B46" s="25"/>
      <c r="C46" s="25"/>
      <c r="D46" s="25"/>
      <c r="E46" s="30"/>
      <c r="F46" s="30"/>
      <c r="G46" s="30"/>
      <c r="H46" s="25"/>
      <c r="I46" s="27"/>
      <c r="J46" s="27"/>
      <c r="K46" s="27"/>
      <c r="L46" s="27"/>
    </row>
    <row r="47" spans="1:12" s="2" customFormat="1" ht="38.25" customHeight="1" x14ac:dyDescent="0.35">
      <c r="A47" s="39" t="s">
        <v>80</v>
      </c>
      <c r="B47" s="39" t="s">
        <v>81</v>
      </c>
      <c r="C47" s="39" t="s">
        <v>82</v>
      </c>
      <c r="D47" s="39" t="s">
        <v>21</v>
      </c>
      <c r="E47" s="42">
        <v>650000</v>
      </c>
      <c r="F47" s="42">
        <v>650000</v>
      </c>
      <c r="G47" s="42">
        <v>650000</v>
      </c>
      <c r="H47" s="25" t="s">
        <v>83</v>
      </c>
      <c r="I47" s="27" t="s">
        <v>19</v>
      </c>
      <c r="J47" s="27" t="s">
        <v>84</v>
      </c>
      <c r="K47" s="27" t="s">
        <v>85</v>
      </c>
      <c r="L47" s="27" t="s">
        <v>86</v>
      </c>
    </row>
    <row r="48" spans="1:12" s="2" customFormat="1" ht="72" customHeight="1" x14ac:dyDescent="0.35">
      <c r="A48" s="39"/>
      <c r="B48" s="39"/>
      <c r="C48" s="39"/>
      <c r="D48" s="39"/>
      <c r="E48" s="42"/>
      <c r="F48" s="42"/>
      <c r="G48" s="42"/>
      <c r="H48" s="25" t="s">
        <v>87</v>
      </c>
      <c r="I48" s="27" t="s">
        <v>19</v>
      </c>
      <c r="J48" s="27" t="s">
        <v>88</v>
      </c>
      <c r="K48" s="27" t="s">
        <v>89</v>
      </c>
      <c r="L48" s="27" t="s">
        <v>90</v>
      </c>
    </row>
    <row r="49" spans="1:12" s="2" customFormat="1" ht="62" x14ac:dyDescent="0.35">
      <c r="A49" s="39"/>
      <c r="B49" s="39"/>
      <c r="C49" s="39"/>
      <c r="D49" s="39"/>
      <c r="E49" s="42"/>
      <c r="F49" s="42"/>
      <c r="G49" s="42"/>
      <c r="H49" s="25" t="s">
        <v>1098</v>
      </c>
      <c r="I49" s="27" t="s">
        <v>19</v>
      </c>
      <c r="J49" s="27" t="s">
        <v>91</v>
      </c>
      <c r="K49" s="27" t="s">
        <v>92</v>
      </c>
      <c r="L49" s="27" t="s">
        <v>92</v>
      </c>
    </row>
    <row r="50" spans="1:12" s="2" customFormat="1" ht="46.5" x14ac:dyDescent="0.35">
      <c r="A50" s="39"/>
      <c r="B50" s="39"/>
      <c r="C50" s="39"/>
      <c r="D50" s="39"/>
      <c r="E50" s="42"/>
      <c r="F50" s="42"/>
      <c r="G50" s="42"/>
      <c r="H50" s="25" t="s">
        <v>93</v>
      </c>
      <c r="I50" s="27" t="s">
        <v>19</v>
      </c>
      <c r="J50" s="27" t="s">
        <v>20</v>
      </c>
      <c r="K50" s="27" t="s">
        <v>20</v>
      </c>
      <c r="L50" s="27" t="s">
        <v>20</v>
      </c>
    </row>
    <row r="51" spans="1:12" s="2" customFormat="1" hidden="1" x14ac:dyDescent="0.35">
      <c r="A51" s="25"/>
      <c r="B51" s="25"/>
      <c r="C51" s="25"/>
      <c r="D51" s="25"/>
      <c r="E51" s="30"/>
      <c r="F51" s="30"/>
      <c r="G51" s="30"/>
      <c r="H51" s="25"/>
      <c r="I51" s="27"/>
      <c r="J51" s="27"/>
      <c r="K51" s="27"/>
      <c r="L51" s="27"/>
    </row>
    <row r="52" spans="1:12" s="2" customFormat="1" ht="31" x14ac:dyDescent="0.35">
      <c r="A52" s="25" t="s">
        <v>94</v>
      </c>
      <c r="B52" s="25" t="s">
        <v>95</v>
      </c>
      <c r="C52" s="25" t="s">
        <v>56</v>
      </c>
      <c r="D52" s="25" t="s">
        <v>21</v>
      </c>
      <c r="E52" s="30">
        <v>0</v>
      </c>
      <c r="F52" s="30">
        <v>0</v>
      </c>
      <c r="G52" s="30">
        <v>50000</v>
      </c>
      <c r="H52" s="25" t="s">
        <v>1097</v>
      </c>
      <c r="I52" s="27" t="s">
        <v>23</v>
      </c>
      <c r="J52" s="27" t="s">
        <v>96</v>
      </c>
      <c r="K52" s="27" t="s">
        <v>96</v>
      </c>
      <c r="L52" s="27" t="s">
        <v>97</v>
      </c>
    </row>
    <row r="53" spans="1:12" s="2" customFormat="1" ht="46.5" x14ac:dyDescent="0.35">
      <c r="A53" s="25" t="s">
        <v>98</v>
      </c>
      <c r="B53" s="25" t="s">
        <v>99</v>
      </c>
      <c r="C53" s="25" t="s">
        <v>60</v>
      </c>
      <c r="D53" s="25"/>
      <c r="E53" s="30">
        <v>0</v>
      </c>
      <c r="F53" s="30">
        <v>0</v>
      </c>
      <c r="G53" s="30">
        <v>0</v>
      </c>
      <c r="H53" s="25" t="s">
        <v>100</v>
      </c>
      <c r="I53" s="27" t="s">
        <v>19</v>
      </c>
      <c r="J53" s="27" t="s">
        <v>101</v>
      </c>
      <c r="K53" s="27" t="s">
        <v>101</v>
      </c>
      <c r="L53" s="27" t="s">
        <v>101</v>
      </c>
    </row>
    <row r="54" spans="1:12" s="2" customFormat="1" x14ac:dyDescent="0.35">
      <c r="A54" s="39" t="s">
        <v>102</v>
      </c>
      <c r="B54" s="39" t="s">
        <v>103</v>
      </c>
      <c r="C54" s="39" t="s">
        <v>104</v>
      </c>
      <c r="D54" s="39" t="s">
        <v>21</v>
      </c>
      <c r="E54" s="41">
        <v>60000</v>
      </c>
      <c r="F54" s="41">
        <v>60000</v>
      </c>
      <c r="G54" s="41">
        <v>60000</v>
      </c>
      <c r="H54" s="25" t="s">
        <v>105</v>
      </c>
      <c r="I54" s="27" t="s">
        <v>106</v>
      </c>
      <c r="J54" s="27" t="s">
        <v>107</v>
      </c>
      <c r="K54" s="27" t="s">
        <v>108</v>
      </c>
      <c r="L54" s="27" t="s">
        <v>108</v>
      </c>
    </row>
    <row r="55" spans="1:12" s="2" customFormat="1" x14ac:dyDescent="0.35">
      <c r="A55" s="39"/>
      <c r="B55" s="39"/>
      <c r="C55" s="39"/>
      <c r="D55" s="39"/>
      <c r="E55" s="41"/>
      <c r="F55" s="41"/>
      <c r="G55" s="41"/>
      <c r="H55" s="25" t="s">
        <v>109</v>
      </c>
      <c r="I55" s="27" t="s">
        <v>23</v>
      </c>
      <c r="J55" s="27" t="s">
        <v>110</v>
      </c>
      <c r="K55" s="27" t="s">
        <v>110</v>
      </c>
      <c r="L55" s="27" t="s">
        <v>110</v>
      </c>
    </row>
    <row r="56" spans="1:12" s="2" customFormat="1" ht="62" x14ac:dyDescent="0.35">
      <c r="A56" s="39"/>
      <c r="B56" s="39"/>
      <c r="C56" s="39"/>
      <c r="D56" s="39"/>
      <c r="E56" s="41">
        <v>0</v>
      </c>
      <c r="F56" s="41">
        <v>0</v>
      </c>
      <c r="G56" s="41">
        <v>0</v>
      </c>
      <c r="H56" s="25" t="s">
        <v>111</v>
      </c>
      <c r="I56" s="27" t="s">
        <v>23</v>
      </c>
      <c r="J56" s="27" t="s">
        <v>20</v>
      </c>
      <c r="K56" s="27" t="s">
        <v>112</v>
      </c>
      <c r="L56" s="27" t="s">
        <v>113</v>
      </c>
    </row>
    <row r="57" spans="1:12" s="2" customFormat="1" ht="62" x14ac:dyDescent="0.35">
      <c r="A57" s="39"/>
      <c r="B57" s="39"/>
      <c r="C57" s="39"/>
      <c r="D57" s="39"/>
      <c r="E57" s="41">
        <v>0</v>
      </c>
      <c r="F57" s="41">
        <v>0</v>
      </c>
      <c r="G57" s="41">
        <v>0</v>
      </c>
      <c r="H57" s="25" t="s">
        <v>114</v>
      </c>
      <c r="I57" s="27" t="s">
        <v>19</v>
      </c>
      <c r="J57" s="27" t="s">
        <v>115</v>
      </c>
      <c r="K57" s="27" t="s">
        <v>115</v>
      </c>
      <c r="L57" s="27" t="s">
        <v>115</v>
      </c>
    </row>
    <row r="58" spans="1:12" s="2" customFormat="1" ht="31" x14ac:dyDescent="0.35">
      <c r="A58" s="39"/>
      <c r="B58" s="39"/>
      <c r="C58" s="39"/>
      <c r="D58" s="39"/>
      <c r="E58" s="41">
        <v>0</v>
      </c>
      <c r="F58" s="41">
        <v>0</v>
      </c>
      <c r="G58" s="41">
        <v>0</v>
      </c>
      <c r="H58" s="25" t="s">
        <v>1096</v>
      </c>
      <c r="I58" s="27" t="s">
        <v>23</v>
      </c>
      <c r="J58" s="27" t="s">
        <v>110</v>
      </c>
      <c r="K58" s="27" t="s">
        <v>110</v>
      </c>
      <c r="L58" s="27" t="s">
        <v>110</v>
      </c>
    </row>
    <row r="59" spans="1:12" s="2" customFormat="1" ht="46.5" x14ac:dyDescent="0.35">
      <c r="A59" s="39"/>
      <c r="B59" s="39"/>
      <c r="C59" s="39"/>
      <c r="D59" s="39"/>
      <c r="E59" s="41">
        <v>0</v>
      </c>
      <c r="F59" s="41">
        <v>0</v>
      </c>
      <c r="G59" s="41">
        <v>0</v>
      </c>
      <c r="H59" s="25" t="s">
        <v>116</v>
      </c>
      <c r="I59" s="27" t="s">
        <v>23</v>
      </c>
      <c r="J59" s="27" t="s">
        <v>117</v>
      </c>
      <c r="K59" s="27" t="s">
        <v>117</v>
      </c>
      <c r="L59" s="27" t="s">
        <v>117</v>
      </c>
    </row>
    <row r="60" spans="1:12" s="2" customFormat="1" ht="46.5" x14ac:dyDescent="0.35">
      <c r="A60" s="39"/>
      <c r="B60" s="39"/>
      <c r="C60" s="39"/>
      <c r="D60" s="39"/>
      <c r="E60" s="41">
        <v>0</v>
      </c>
      <c r="F60" s="41">
        <v>0</v>
      </c>
      <c r="G60" s="41">
        <v>0</v>
      </c>
      <c r="H60" s="25" t="s">
        <v>118</v>
      </c>
      <c r="I60" s="27" t="s">
        <v>23</v>
      </c>
      <c r="J60" s="27" t="s">
        <v>119</v>
      </c>
      <c r="K60" s="27" t="s">
        <v>120</v>
      </c>
      <c r="L60" s="27" t="s">
        <v>121</v>
      </c>
    </row>
    <row r="61" spans="1:12" s="2" customFormat="1" ht="62" x14ac:dyDescent="0.35">
      <c r="A61" s="39"/>
      <c r="B61" s="39"/>
      <c r="C61" s="39"/>
      <c r="D61" s="39"/>
      <c r="E61" s="41">
        <v>0</v>
      </c>
      <c r="F61" s="41">
        <v>0</v>
      </c>
      <c r="G61" s="41">
        <v>0</v>
      </c>
      <c r="H61" s="25" t="s">
        <v>122</v>
      </c>
      <c r="I61" s="27" t="s">
        <v>19</v>
      </c>
      <c r="J61" s="27" t="s">
        <v>115</v>
      </c>
      <c r="K61" s="27" t="s">
        <v>123</v>
      </c>
      <c r="L61" s="27" t="s">
        <v>124</v>
      </c>
    </row>
    <row r="62" spans="1:12" s="2" customFormat="1" ht="46.5" x14ac:dyDescent="0.35">
      <c r="A62" s="39"/>
      <c r="B62" s="39"/>
      <c r="C62" s="39"/>
      <c r="D62" s="39"/>
      <c r="E62" s="41">
        <v>0</v>
      </c>
      <c r="F62" s="41">
        <v>0</v>
      </c>
      <c r="G62" s="41">
        <v>0</v>
      </c>
      <c r="H62" s="25" t="s">
        <v>125</v>
      </c>
      <c r="I62" s="27" t="s">
        <v>19</v>
      </c>
      <c r="J62" s="27" t="s">
        <v>117</v>
      </c>
      <c r="K62" s="27" t="s">
        <v>117</v>
      </c>
      <c r="L62" s="27" t="s">
        <v>62</v>
      </c>
    </row>
    <row r="63" spans="1:12" s="2" customFormat="1" ht="31" x14ac:dyDescent="0.35">
      <c r="A63" s="39"/>
      <c r="B63" s="39"/>
      <c r="C63" s="39"/>
      <c r="D63" s="39"/>
      <c r="E63" s="41">
        <v>0</v>
      </c>
      <c r="F63" s="41">
        <v>0</v>
      </c>
      <c r="G63" s="41">
        <v>0</v>
      </c>
      <c r="H63" s="25" t="s">
        <v>126</v>
      </c>
      <c r="I63" s="27" t="s">
        <v>23</v>
      </c>
      <c r="J63" s="27" t="s">
        <v>127</v>
      </c>
      <c r="K63" s="27" t="s">
        <v>127</v>
      </c>
      <c r="L63" s="27" t="s">
        <v>127</v>
      </c>
    </row>
    <row r="64" spans="1:12" s="2" customFormat="1" ht="46.5" x14ac:dyDescent="0.35">
      <c r="A64" s="39"/>
      <c r="B64" s="39"/>
      <c r="C64" s="39"/>
      <c r="D64" s="39"/>
      <c r="E64" s="41">
        <v>0</v>
      </c>
      <c r="F64" s="41">
        <v>0</v>
      </c>
      <c r="G64" s="41">
        <v>0</v>
      </c>
      <c r="H64" s="25" t="s">
        <v>128</v>
      </c>
      <c r="I64" s="27" t="s">
        <v>23</v>
      </c>
      <c r="J64" s="27" t="s">
        <v>129</v>
      </c>
      <c r="K64" s="27" t="s">
        <v>129</v>
      </c>
      <c r="L64" s="27" t="s">
        <v>129</v>
      </c>
    </row>
    <row r="65" spans="1:12" s="2" customFormat="1" ht="31" x14ac:dyDescent="0.35">
      <c r="A65" s="39"/>
      <c r="B65" s="39"/>
      <c r="C65" s="39"/>
      <c r="D65" s="39"/>
      <c r="E65" s="41">
        <v>0</v>
      </c>
      <c r="F65" s="41">
        <v>0</v>
      </c>
      <c r="G65" s="41">
        <v>0</v>
      </c>
      <c r="H65" s="25" t="s">
        <v>130</v>
      </c>
      <c r="I65" s="27" t="s">
        <v>23</v>
      </c>
      <c r="J65" s="27" t="s">
        <v>110</v>
      </c>
      <c r="K65" s="27" t="s">
        <v>110</v>
      </c>
      <c r="L65" s="27" t="s">
        <v>110</v>
      </c>
    </row>
    <row r="66" spans="1:12" s="2" customFormat="1" ht="31" x14ac:dyDescent="0.35">
      <c r="A66" s="39"/>
      <c r="B66" s="39"/>
      <c r="C66" s="39"/>
      <c r="D66" s="39"/>
      <c r="E66" s="41">
        <v>0</v>
      </c>
      <c r="F66" s="41">
        <v>0</v>
      </c>
      <c r="G66" s="41">
        <v>0</v>
      </c>
      <c r="H66" s="25" t="s">
        <v>131</v>
      </c>
      <c r="I66" s="27" t="s">
        <v>23</v>
      </c>
      <c r="J66" s="27" t="s">
        <v>132</v>
      </c>
      <c r="K66" s="27" t="s">
        <v>62</v>
      </c>
      <c r="L66" s="27" t="s">
        <v>133</v>
      </c>
    </row>
    <row r="67" spans="1:12" s="2" customFormat="1" hidden="1" x14ac:dyDescent="0.35">
      <c r="A67" s="25"/>
      <c r="B67" s="25"/>
      <c r="C67" s="25"/>
      <c r="D67" s="25"/>
      <c r="E67" s="30"/>
      <c r="F67" s="30"/>
      <c r="G67" s="30"/>
      <c r="H67" s="25"/>
      <c r="I67" s="27"/>
      <c r="J67" s="27"/>
      <c r="K67" s="27"/>
      <c r="L67" s="27"/>
    </row>
    <row r="68" spans="1:12" s="2" customFormat="1" ht="46.5" x14ac:dyDescent="0.35">
      <c r="A68" s="39" t="s">
        <v>134</v>
      </c>
      <c r="B68" s="39" t="s">
        <v>135</v>
      </c>
      <c r="C68" s="39" t="s">
        <v>104</v>
      </c>
      <c r="D68" s="39" t="s">
        <v>21</v>
      </c>
      <c r="E68" s="42">
        <v>160000</v>
      </c>
      <c r="F68" s="42">
        <v>160000</v>
      </c>
      <c r="G68" s="42">
        <v>160000</v>
      </c>
      <c r="H68" s="25" t="s">
        <v>116</v>
      </c>
      <c r="I68" s="27" t="s">
        <v>23</v>
      </c>
      <c r="J68" s="27" t="s">
        <v>24</v>
      </c>
      <c r="K68" s="27" t="s">
        <v>24</v>
      </c>
      <c r="L68" s="27" t="s">
        <v>24</v>
      </c>
    </row>
    <row r="69" spans="1:12" s="2" customFormat="1" x14ac:dyDescent="0.35">
      <c r="A69" s="39"/>
      <c r="B69" s="39"/>
      <c r="C69" s="39"/>
      <c r="D69" s="39"/>
      <c r="E69" s="42"/>
      <c r="F69" s="42"/>
      <c r="G69" s="42"/>
      <c r="H69" s="25" t="s">
        <v>136</v>
      </c>
      <c r="I69" s="27" t="s">
        <v>23</v>
      </c>
      <c r="J69" s="27" t="s">
        <v>137</v>
      </c>
      <c r="K69" s="27" t="s">
        <v>137</v>
      </c>
      <c r="L69" s="27" t="s">
        <v>137</v>
      </c>
    </row>
    <row r="70" spans="1:12" s="2" customFormat="1" ht="46.5" x14ac:dyDescent="0.35">
      <c r="A70" s="41"/>
      <c r="B70" s="41"/>
      <c r="C70" s="41"/>
      <c r="D70" s="41"/>
      <c r="E70" s="42">
        <v>0</v>
      </c>
      <c r="F70" s="42">
        <v>0</v>
      </c>
      <c r="G70" s="42">
        <v>0</v>
      </c>
      <c r="H70" s="25" t="s">
        <v>138</v>
      </c>
      <c r="I70" s="27" t="s">
        <v>23</v>
      </c>
      <c r="J70" s="27" t="s">
        <v>139</v>
      </c>
      <c r="K70" s="27" t="s">
        <v>139</v>
      </c>
      <c r="L70" s="27" t="s">
        <v>139</v>
      </c>
    </row>
    <row r="71" spans="1:12" s="2" customFormat="1" ht="36.75" customHeight="1" x14ac:dyDescent="0.35">
      <c r="A71" s="41"/>
      <c r="B71" s="41"/>
      <c r="C71" s="41"/>
      <c r="D71" s="41"/>
      <c r="E71" s="42"/>
      <c r="F71" s="42"/>
      <c r="G71" s="42"/>
      <c r="H71" s="25" t="s">
        <v>140</v>
      </c>
      <c r="I71" s="27" t="s">
        <v>23</v>
      </c>
      <c r="J71" s="27" t="s">
        <v>141</v>
      </c>
      <c r="K71" s="27" t="s">
        <v>141</v>
      </c>
      <c r="L71" s="27" t="s">
        <v>141</v>
      </c>
    </row>
    <row r="72" spans="1:12" s="2" customFormat="1" hidden="1" x14ac:dyDescent="0.35">
      <c r="A72" s="25"/>
      <c r="B72" s="25"/>
      <c r="C72" s="25"/>
      <c r="D72" s="25"/>
      <c r="E72" s="30"/>
      <c r="F72" s="30"/>
      <c r="G72" s="30"/>
      <c r="H72" s="25"/>
      <c r="I72" s="27"/>
      <c r="J72" s="27"/>
      <c r="K72" s="27"/>
      <c r="L72" s="27"/>
    </row>
    <row r="73" spans="1:12" s="2" customFormat="1" ht="74.25" customHeight="1" x14ac:dyDescent="0.35">
      <c r="A73" s="25" t="s">
        <v>142</v>
      </c>
      <c r="B73" s="25" t="s">
        <v>143</v>
      </c>
      <c r="C73" s="25" t="s">
        <v>144</v>
      </c>
      <c r="D73" s="25"/>
      <c r="E73" s="30">
        <v>0</v>
      </c>
      <c r="F73" s="30">
        <v>0</v>
      </c>
      <c r="G73" s="30">
        <v>0</v>
      </c>
      <c r="H73" s="25" t="s">
        <v>145</v>
      </c>
      <c r="I73" s="27" t="s">
        <v>19</v>
      </c>
      <c r="J73" s="27" t="s">
        <v>146</v>
      </c>
      <c r="K73" s="27" t="s">
        <v>146</v>
      </c>
      <c r="L73" s="27" t="s">
        <v>146</v>
      </c>
    </row>
    <row r="74" spans="1:12" s="2" customFormat="1" ht="70.5" customHeight="1" x14ac:dyDescent="0.35">
      <c r="A74" s="25" t="s">
        <v>147</v>
      </c>
      <c r="B74" s="25" t="s">
        <v>148</v>
      </c>
      <c r="C74" s="25" t="s">
        <v>144</v>
      </c>
      <c r="D74" s="25"/>
      <c r="E74" s="30">
        <v>0</v>
      </c>
      <c r="F74" s="30">
        <v>0</v>
      </c>
      <c r="G74" s="30">
        <v>0</v>
      </c>
      <c r="H74" s="25" t="s">
        <v>149</v>
      </c>
      <c r="I74" s="27" t="s">
        <v>19</v>
      </c>
      <c r="J74" s="27" t="s">
        <v>150</v>
      </c>
      <c r="K74" s="27" t="s">
        <v>150</v>
      </c>
      <c r="L74" s="27" t="s">
        <v>150</v>
      </c>
    </row>
    <row r="75" spans="1:12" s="2" customFormat="1" ht="99" customHeight="1" x14ac:dyDescent="0.35">
      <c r="A75" s="41" t="s">
        <v>151</v>
      </c>
      <c r="B75" s="39" t="s">
        <v>152</v>
      </c>
      <c r="C75" s="41" t="s">
        <v>153</v>
      </c>
      <c r="D75" s="41"/>
      <c r="E75" s="45">
        <f>SUM(E76:E77)</f>
        <v>0</v>
      </c>
      <c r="F75" s="45">
        <f>SUM(F76:F77)</f>
        <v>0</v>
      </c>
      <c r="G75" s="45">
        <f>SUM(G76:G77)</f>
        <v>0</v>
      </c>
      <c r="H75" s="25" t="s">
        <v>154</v>
      </c>
      <c r="I75" s="27" t="s">
        <v>19</v>
      </c>
      <c r="J75" s="27" t="s">
        <v>20</v>
      </c>
      <c r="K75" s="27" t="s">
        <v>20</v>
      </c>
      <c r="L75" s="27" t="s">
        <v>20</v>
      </c>
    </row>
    <row r="76" spans="1:12" s="2" customFormat="1" ht="31" x14ac:dyDescent="0.35">
      <c r="A76" s="41"/>
      <c r="B76" s="39"/>
      <c r="C76" s="41"/>
      <c r="D76" s="41"/>
      <c r="E76" s="45"/>
      <c r="F76" s="45"/>
      <c r="G76" s="45"/>
      <c r="H76" s="25" t="s">
        <v>155</v>
      </c>
      <c r="I76" s="27" t="s">
        <v>23</v>
      </c>
      <c r="J76" s="27" t="s">
        <v>96</v>
      </c>
      <c r="K76" s="27" t="s">
        <v>97</v>
      </c>
      <c r="L76" s="27" t="s">
        <v>96</v>
      </c>
    </row>
    <row r="77" spans="1:12" s="2" customFormat="1" ht="31" x14ac:dyDescent="0.35">
      <c r="A77" s="41"/>
      <c r="B77" s="39"/>
      <c r="C77" s="41"/>
      <c r="D77" s="41"/>
      <c r="E77" s="45"/>
      <c r="F77" s="45"/>
      <c r="G77" s="45"/>
      <c r="H77" s="25" t="s">
        <v>156</v>
      </c>
      <c r="I77" s="27" t="s">
        <v>23</v>
      </c>
      <c r="J77" s="27" t="s">
        <v>157</v>
      </c>
      <c r="K77" s="27" t="s">
        <v>96</v>
      </c>
      <c r="L77" s="27" t="s">
        <v>96</v>
      </c>
    </row>
    <row r="78" spans="1:12" s="2" customFormat="1" ht="47.4" customHeight="1" x14ac:dyDescent="0.35">
      <c r="A78" s="28" t="s">
        <v>158</v>
      </c>
      <c r="B78" s="38" t="s">
        <v>159</v>
      </c>
      <c r="C78" s="38"/>
      <c r="D78" s="38"/>
      <c r="E78" s="29">
        <f>E79+E84+E85+E86+E91+E92+E94+E96+E97</f>
        <v>1497500</v>
      </c>
      <c r="F78" s="29">
        <f>F79+F84+F85+F86+F91+F92+F94+F96+F97</f>
        <v>1514500</v>
      </c>
      <c r="G78" s="29">
        <f>G79+G84+G85+G86+G91+G92+G94+G96+G97</f>
        <v>1514500</v>
      </c>
      <c r="H78" s="40"/>
      <c r="I78" s="40"/>
      <c r="J78" s="40"/>
      <c r="K78" s="40"/>
      <c r="L78" s="40"/>
    </row>
    <row r="79" spans="1:12" s="2" customFormat="1" ht="38.25" customHeight="1" x14ac:dyDescent="0.35">
      <c r="A79" s="39" t="s">
        <v>160</v>
      </c>
      <c r="B79" s="39" t="s">
        <v>161</v>
      </c>
      <c r="C79" s="39" t="s">
        <v>162</v>
      </c>
      <c r="D79" s="39" t="s">
        <v>21</v>
      </c>
      <c r="E79" s="42">
        <v>1487000</v>
      </c>
      <c r="F79" s="42">
        <v>1507000</v>
      </c>
      <c r="G79" s="42">
        <v>1507000</v>
      </c>
      <c r="H79" s="25" t="s">
        <v>163</v>
      </c>
      <c r="I79" s="27" t="s">
        <v>23</v>
      </c>
      <c r="J79" s="27" t="s">
        <v>47</v>
      </c>
      <c r="K79" s="27" t="s">
        <v>47</v>
      </c>
      <c r="L79" s="27" t="s">
        <v>47</v>
      </c>
    </row>
    <row r="80" spans="1:12" s="2" customFormat="1" x14ac:dyDescent="0.35">
      <c r="A80" s="39"/>
      <c r="B80" s="39"/>
      <c r="C80" s="39"/>
      <c r="D80" s="39"/>
      <c r="E80" s="42"/>
      <c r="F80" s="42"/>
      <c r="G80" s="42"/>
      <c r="H80" s="25" t="s">
        <v>164</v>
      </c>
      <c r="I80" s="27" t="s">
        <v>23</v>
      </c>
      <c r="J80" s="27" t="s">
        <v>20</v>
      </c>
      <c r="K80" s="27" t="s">
        <v>20</v>
      </c>
      <c r="L80" s="27" t="s">
        <v>20</v>
      </c>
    </row>
    <row r="81" spans="1:12" s="2" customFormat="1" ht="31" x14ac:dyDescent="0.35">
      <c r="A81" s="39"/>
      <c r="B81" s="39"/>
      <c r="C81" s="39"/>
      <c r="D81" s="39"/>
      <c r="E81" s="42"/>
      <c r="F81" s="42"/>
      <c r="G81" s="42"/>
      <c r="H81" s="25" t="s">
        <v>165</v>
      </c>
      <c r="I81" s="27" t="s">
        <v>19</v>
      </c>
      <c r="J81" s="27" t="s">
        <v>166</v>
      </c>
      <c r="K81" s="27" t="s">
        <v>166</v>
      </c>
      <c r="L81" s="27" t="s">
        <v>166</v>
      </c>
    </row>
    <row r="82" spans="1:12" s="2" customFormat="1" x14ac:dyDescent="0.35">
      <c r="A82" s="39"/>
      <c r="B82" s="39"/>
      <c r="C82" s="39"/>
      <c r="D82" s="39"/>
      <c r="E82" s="42"/>
      <c r="F82" s="42"/>
      <c r="G82" s="42"/>
      <c r="H82" s="25" t="s">
        <v>167</v>
      </c>
      <c r="I82" s="27" t="s">
        <v>23</v>
      </c>
      <c r="J82" s="27" t="s">
        <v>97</v>
      </c>
      <c r="K82" s="27" t="s">
        <v>97</v>
      </c>
      <c r="L82" s="27" t="s">
        <v>97</v>
      </c>
    </row>
    <row r="83" spans="1:12" s="2" customFormat="1" hidden="1" x14ac:dyDescent="0.35">
      <c r="A83" s="25"/>
      <c r="B83" s="25"/>
      <c r="C83" s="25"/>
      <c r="D83" s="25"/>
      <c r="E83" s="30"/>
      <c r="F83" s="30"/>
      <c r="G83" s="30"/>
      <c r="H83" s="25"/>
      <c r="I83" s="27"/>
      <c r="J83" s="27"/>
      <c r="K83" s="27"/>
      <c r="L83" s="27"/>
    </row>
    <row r="84" spans="1:12" s="2" customFormat="1" ht="62" x14ac:dyDescent="0.35">
      <c r="A84" s="25" t="s">
        <v>168</v>
      </c>
      <c r="B84" s="25" t="s">
        <v>169</v>
      </c>
      <c r="C84" s="25" t="s">
        <v>162</v>
      </c>
      <c r="D84" s="25"/>
      <c r="E84" s="30">
        <v>0</v>
      </c>
      <c r="F84" s="30">
        <v>0</v>
      </c>
      <c r="G84" s="30">
        <v>0</v>
      </c>
      <c r="H84" s="25" t="s">
        <v>170</v>
      </c>
      <c r="I84" s="27" t="s">
        <v>23</v>
      </c>
      <c r="J84" s="27" t="s">
        <v>96</v>
      </c>
      <c r="K84" s="27" t="s">
        <v>97</v>
      </c>
      <c r="L84" s="27" t="s">
        <v>96</v>
      </c>
    </row>
    <row r="85" spans="1:12" s="2" customFormat="1" ht="62" x14ac:dyDescent="0.35">
      <c r="A85" s="25" t="s">
        <v>171</v>
      </c>
      <c r="B85" s="25" t="s">
        <v>172</v>
      </c>
      <c r="C85" s="25" t="s">
        <v>173</v>
      </c>
      <c r="D85" s="25"/>
      <c r="E85" s="30">
        <v>0</v>
      </c>
      <c r="F85" s="30">
        <v>0</v>
      </c>
      <c r="G85" s="30">
        <v>0</v>
      </c>
      <c r="H85" s="25" t="s">
        <v>1095</v>
      </c>
      <c r="I85" s="27" t="s">
        <v>19</v>
      </c>
      <c r="J85" s="27" t="s">
        <v>133</v>
      </c>
      <c r="K85" s="27" t="s">
        <v>133</v>
      </c>
      <c r="L85" s="27" t="s">
        <v>115</v>
      </c>
    </row>
    <row r="86" spans="1:12" s="2" customFormat="1" ht="42.75" customHeight="1" x14ac:dyDescent="0.35">
      <c r="A86" s="37" t="s">
        <v>174</v>
      </c>
      <c r="B86" s="37" t="s">
        <v>175</v>
      </c>
      <c r="C86" s="37" t="s">
        <v>1055</v>
      </c>
      <c r="D86" s="37" t="s">
        <v>21</v>
      </c>
      <c r="E86" s="36">
        <v>10500</v>
      </c>
      <c r="F86" s="36">
        <v>7500</v>
      </c>
      <c r="G86" s="36">
        <v>7500</v>
      </c>
      <c r="H86" s="25" t="s">
        <v>177</v>
      </c>
      <c r="I86" s="27" t="s">
        <v>19</v>
      </c>
      <c r="J86" s="27" t="s">
        <v>178</v>
      </c>
      <c r="K86" s="27" t="s">
        <v>150</v>
      </c>
      <c r="L86" s="27" t="s">
        <v>150</v>
      </c>
    </row>
    <row r="87" spans="1:12" s="2" customFormat="1" x14ac:dyDescent="0.35">
      <c r="A87" s="41"/>
      <c r="B87" s="41"/>
      <c r="C87" s="39" t="s">
        <v>1056</v>
      </c>
      <c r="D87" s="41"/>
      <c r="E87" s="42"/>
      <c r="F87" s="42"/>
      <c r="G87" s="42"/>
      <c r="H87" s="25" t="s">
        <v>179</v>
      </c>
      <c r="I87" s="27" t="s">
        <v>23</v>
      </c>
      <c r="J87" s="27" t="s">
        <v>25</v>
      </c>
      <c r="K87" s="27" t="s">
        <v>25</v>
      </c>
      <c r="L87" s="27" t="s">
        <v>25</v>
      </c>
    </row>
    <row r="88" spans="1:12" s="2" customFormat="1" ht="42" customHeight="1" x14ac:dyDescent="0.35">
      <c r="A88" s="41"/>
      <c r="B88" s="41"/>
      <c r="C88" s="39"/>
      <c r="D88" s="41"/>
      <c r="E88" s="42"/>
      <c r="F88" s="42"/>
      <c r="G88" s="42"/>
      <c r="H88" s="25" t="s">
        <v>180</v>
      </c>
      <c r="I88" s="27" t="s">
        <v>23</v>
      </c>
      <c r="J88" s="27" t="s">
        <v>97</v>
      </c>
      <c r="K88" s="27" t="s">
        <v>97</v>
      </c>
      <c r="L88" s="27" t="s">
        <v>97</v>
      </c>
    </row>
    <row r="89" spans="1:12" s="2" customFormat="1" x14ac:dyDescent="0.35">
      <c r="A89" s="41"/>
      <c r="B89" s="41"/>
      <c r="C89" s="39"/>
      <c r="D89" s="41"/>
      <c r="E89" s="42"/>
      <c r="F89" s="42"/>
      <c r="G89" s="42"/>
      <c r="H89" s="25" t="s">
        <v>181</v>
      </c>
      <c r="I89" s="27" t="s">
        <v>23</v>
      </c>
      <c r="J89" s="27" t="s">
        <v>97</v>
      </c>
      <c r="K89" s="27" t="s">
        <v>96</v>
      </c>
      <c r="L89" s="27" t="s">
        <v>96</v>
      </c>
    </row>
    <row r="90" spans="1:12" s="2" customFormat="1" hidden="1" x14ac:dyDescent="0.35">
      <c r="A90" s="25"/>
      <c r="B90" s="25"/>
      <c r="C90" s="25"/>
      <c r="D90" s="25"/>
      <c r="E90" s="30"/>
      <c r="F90" s="30"/>
      <c r="G90" s="30"/>
      <c r="H90" s="25"/>
      <c r="I90" s="27"/>
      <c r="J90" s="27"/>
      <c r="K90" s="27"/>
      <c r="L90" s="27"/>
    </row>
    <row r="91" spans="1:12" s="2" customFormat="1" ht="62" x14ac:dyDescent="0.35">
      <c r="A91" s="25" t="s">
        <v>182</v>
      </c>
      <c r="B91" s="25" t="s">
        <v>183</v>
      </c>
      <c r="C91" s="25" t="s">
        <v>144</v>
      </c>
      <c r="D91" s="25"/>
      <c r="E91" s="30">
        <v>0</v>
      </c>
      <c r="F91" s="30">
        <v>0</v>
      </c>
      <c r="G91" s="30">
        <v>0</v>
      </c>
      <c r="H91" s="25" t="s">
        <v>1094</v>
      </c>
      <c r="I91" s="27" t="s">
        <v>19</v>
      </c>
      <c r="J91" s="27" t="s">
        <v>20</v>
      </c>
      <c r="K91" s="27" t="s">
        <v>20</v>
      </c>
      <c r="L91" s="27" t="s">
        <v>20</v>
      </c>
    </row>
    <row r="92" spans="1:12" s="2" customFormat="1" ht="63" customHeight="1" x14ac:dyDescent="0.35">
      <c r="A92" s="39" t="s">
        <v>184</v>
      </c>
      <c r="B92" s="39" t="s">
        <v>185</v>
      </c>
      <c r="C92" s="39" t="s">
        <v>186</v>
      </c>
      <c r="D92" s="39"/>
      <c r="E92" s="45">
        <f>SUM(E93:E93)</f>
        <v>0</v>
      </c>
      <c r="F92" s="45">
        <f>SUM(F93:F93)</f>
        <v>0</v>
      </c>
      <c r="G92" s="45">
        <f>SUM(G93:G93)</f>
        <v>0</v>
      </c>
      <c r="H92" s="25" t="s">
        <v>187</v>
      </c>
      <c r="I92" s="27" t="s">
        <v>19</v>
      </c>
      <c r="J92" s="27" t="s">
        <v>188</v>
      </c>
      <c r="K92" s="27" t="s">
        <v>188</v>
      </c>
      <c r="L92" s="27" t="s">
        <v>188</v>
      </c>
    </row>
    <row r="93" spans="1:12" s="2" customFormat="1" ht="62" x14ac:dyDescent="0.35">
      <c r="A93" s="39"/>
      <c r="B93" s="39"/>
      <c r="C93" s="39"/>
      <c r="D93" s="39"/>
      <c r="E93" s="45"/>
      <c r="F93" s="45"/>
      <c r="G93" s="45"/>
      <c r="H93" s="25" t="s">
        <v>189</v>
      </c>
      <c r="I93" s="27" t="s">
        <v>19</v>
      </c>
      <c r="J93" s="27" t="s">
        <v>25</v>
      </c>
      <c r="K93" s="27" t="s">
        <v>25</v>
      </c>
      <c r="L93" s="27" t="s">
        <v>25</v>
      </c>
    </row>
    <row r="94" spans="1:12" s="2" customFormat="1" ht="56.25" customHeight="1" x14ac:dyDescent="0.35">
      <c r="A94" s="39" t="s">
        <v>190</v>
      </c>
      <c r="B94" s="39" t="s">
        <v>191</v>
      </c>
      <c r="C94" s="39" t="s">
        <v>192</v>
      </c>
      <c r="D94" s="41"/>
      <c r="E94" s="45">
        <f>SUM(E95:E95)</f>
        <v>0</v>
      </c>
      <c r="F94" s="45">
        <f>SUM(F95:F95)</f>
        <v>0</v>
      </c>
      <c r="G94" s="45">
        <f>SUM(G95:G95)</f>
        <v>0</v>
      </c>
      <c r="H94" s="25" t="s">
        <v>187</v>
      </c>
      <c r="I94" s="27" t="s">
        <v>19</v>
      </c>
      <c r="J94" s="27" t="s">
        <v>132</v>
      </c>
      <c r="K94" s="27" t="s">
        <v>132</v>
      </c>
      <c r="L94" s="27" t="s">
        <v>132</v>
      </c>
    </row>
    <row r="95" spans="1:12" s="2" customFormat="1" ht="69" customHeight="1" x14ac:dyDescent="0.35">
      <c r="A95" s="39"/>
      <c r="B95" s="39"/>
      <c r="C95" s="39"/>
      <c r="D95" s="41"/>
      <c r="E95" s="45"/>
      <c r="F95" s="45"/>
      <c r="G95" s="45"/>
      <c r="H95" s="25" t="s">
        <v>193</v>
      </c>
      <c r="I95" s="27" t="s">
        <v>19</v>
      </c>
      <c r="J95" s="27" t="s">
        <v>86</v>
      </c>
      <c r="K95" s="27" t="s">
        <v>86</v>
      </c>
      <c r="L95" s="27" t="s">
        <v>86</v>
      </c>
    </row>
    <row r="96" spans="1:12" s="2" customFormat="1" ht="46.5" x14ac:dyDescent="0.35">
      <c r="A96" s="25" t="s">
        <v>194</v>
      </c>
      <c r="B96" s="25" t="s">
        <v>195</v>
      </c>
      <c r="C96" s="25" t="s">
        <v>196</v>
      </c>
      <c r="D96" s="25"/>
      <c r="E96" s="30">
        <v>0</v>
      </c>
      <c r="F96" s="30">
        <v>0</v>
      </c>
      <c r="G96" s="30">
        <v>0</v>
      </c>
      <c r="H96" s="25" t="s">
        <v>197</v>
      </c>
      <c r="I96" s="27" t="s">
        <v>198</v>
      </c>
      <c r="J96" s="27" t="s">
        <v>199</v>
      </c>
      <c r="K96" s="27" t="s">
        <v>65</v>
      </c>
      <c r="L96" s="27" t="s">
        <v>65</v>
      </c>
    </row>
    <row r="97" spans="1:12" s="2" customFormat="1" ht="62" x14ac:dyDescent="0.35">
      <c r="A97" s="25" t="s">
        <v>200</v>
      </c>
      <c r="B97" s="25" t="s">
        <v>201</v>
      </c>
      <c r="C97" s="25" t="s">
        <v>68</v>
      </c>
      <c r="D97" s="25"/>
      <c r="E97" s="30">
        <v>0</v>
      </c>
      <c r="F97" s="30">
        <v>0</v>
      </c>
      <c r="G97" s="30">
        <v>0</v>
      </c>
      <c r="H97" s="25" t="s">
        <v>202</v>
      </c>
      <c r="I97" s="27" t="s">
        <v>19</v>
      </c>
      <c r="J97" s="27" t="s">
        <v>203</v>
      </c>
      <c r="K97" s="27" t="s">
        <v>101</v>
      </c>
      <c r="L97" s="27" t="s">
        <v>204</v>
      </c>
    </row>
    <row r="98" spans="1:12" s="2" customFormat="1" ht="32" customHeight="1" x14ac:dyDescent="0.35">
      <c r="A98" s="28" t="s">
        <v>205</v>
      </c>
      <c r="B98" s="38" t="s">
        <v>206</v>
      </c>
      <c r="C98" s="38"/>
      <c r="D98" s="38"/>
      <c r="E98" s="31">
        <v>0</v>
      </c>
      <c r="F98" s="31">
        <v>0</v>
      </c>
      <c r="G98" s="31">
        <v>0</v>
      </c>
      <c r="H98" s="40"/>
      <c r="I98" s="40"/>
      <c r="J98" s="40"/>
      <c r="K98" s="40"/>
      <c r="L98" s="40"/>
    </row>
    <row r="99" spans="1:12" s="2" customFormat="1" ht="47.4" customHeight="1" x14ac:dyDescent="0.35">
      <c r="A99" s="28" t="s">
        <v>207</v>
      </c>
      <c r="B99" s="38" t="s">
        <v>208</v>
      </c>
      <c r="C99" s="38"/>
      <c r="D99" s="38"/>
      <c r="E99" s="29">
        <f>E100+E102+E106</f>
        <v>20000</v>
      </c>
      <c r="F99" s="29">
        <f>F100+F102+F106</f>
        <v>0</v>
      </c>
      <c r="G99" s="29">
        <f>G100+G102+G106</f>
        <v>20000</v>
      </c>
      <c r="H99" s="40"/>
      <c r="I99" s="40"/>
      <c r="J99" s="40"/>
      <c r="K99" s="40"/>
      <c r="L99" s="40"/>
    </row>
    <row r="100" spans="1:12" s="2" customFormat="1" ht="46.5" x14ac:dyDescent="0.35">
      <c r="A100" s="39" t="s">
        <v>209</v>
      </c>
      <c r="B100" s="39" t="s">
        <v>210</v>
      </c>
      <c r="C100" s="39" t="s">
        <v>153</v>
      </c>
      <c r="D100" s="39"/>
      <c r="E100" s="45">
        <f>SUM(E101:E101)</f>
        <v>0</v>
      </c>
      <c r="F100" s="45">
        <f>SUM(F101:F101)</f>
        <v>0</v>
      </c>
      <c r="G100" s="45">
        <f>SUM(G101:G101)</f>
        <v>0</v>
      </c>
      <c r="H100" s="25" t="s">
        <v>211</v>
      </c>
      <c r="I100" s="27" t="s">
        <v>19</v>
      </c>
      <c r="J100" s="27" t="s">
        <v>212</v>
      </c>
      <c r="K100" s="27" t="s">
        <v>101</v>
      </c>
      <c r="L100" s="27" t="s">
        <v>101</v>
      </c>
    </row>
    <row r="101" spans="1:12" s="2" customFormat="1" ht="31" x14ac:dyDescent="0.35">
      <c r="A101" s="39"/>
      <c r="B101" s="39"/>
      <c r="C101" s="39"/>
      <c r="D101" s="39"/>
      <c r="E101" s="45"/>
      <c r="F101" s="45"/>
      <c r="G101" s="45"/>
      <c r="H101" s="25" t="s">
        <v>213</v>
      </c>
      <c r="I101" s="27" t="s">
        <v>19</v>
      </c>
      <c r="J101" s="27" t="s">
        <v>20</v>
      </c>
      <c r="K101" s="27" t="s">
        <v>20</v>
      </c>
      <c r="L101" s="27" t="s">
        <v>20</v>
      </c>
    </row>
    <row r="102" spans="1:12" s="2" customFormat="1" ht="46.5" customHeight="1" x14ac:dyDescent="0.35">
      <c r="A102" s="39" t="s">
        <v>214</v>
      </c>
      <c r="B102" s="39" t="s">
        <v>215</v>
      </c>
      <c r="C102" s="39" t="s">
        <v>176</v>
      </c>
      <c r="D102" s="39" t="s">
        <v>21</v>
      </c>
      <c r="E102" s="42">
        <v>20000</v>
      </c>
      <c r="F102" s="42">
        <v>0</v>
      </c>
      <c r="G102" s="42">
        <v>20000</v>
      </c>
      <c r="H102" s="25" t="s">
        <v>216</v>
      </c>
      <c r="I102" s="27" t="s">
        <v>23</v>
      </c>
      <c r="J102" s="27" t="s">
        <v>199</v>
      </c>
      <c r="K102" s="27" t="s">
        <v>199</v>
      </c>
      <c r="L102" s="27" t="s">
        <v>199</v>
      </c>
    </row>
    <row r="103" spans="1:12" s="2" customFormat="1" ht="31" x14ac:dyDescent="0.35">
      <c r="A103" s="39"/>
      <c r="B103" s="39"/>
      <c r="C103" s="39"/>
      <c r="D103" s="39"/>
      <c r="E103" s="42"/>
      <c r="F103" s="42"/>
      <c r="G103" s="42"/>
      <c r="H103" s="25" t="s">
        <v>217</v>
      </c>
      <c r="I103" s="27" t="s">
        <v>23</v>
      </c>
      <c r="J103" s="27" t="s">
        <v>97</v>
      </c>
      <c r="K103" s="27" t="s">
        <v>96</v>
      </c>
      <c r="L103" s="27" t="s">
        <v>97</v>
      </c>
    </row>
    <row r="104" spans="1:12" s="2" customFormat="1" ht="46.5" x14ac:dyDescent="0.35">
      <c r="A104" s="39"/>
      <c r="B104" s="39"/>
      <c r="C104" s="39"/>
      <c r="D104" s="39"/>
      <c r="E104" s="42"/>
      <c r="F104" s="42"/>
      <c r="G104" s="42"/>
      <c r="H104" s="25" t="s">
        <v>218</v>
      </c>
      <c r="I104" s="27" t="s">
        <v>23</v>
      </c>
      <c r="J104" s="27" t="s">
        <v>97</v>
      </c>
      <c r="K104" s="27" t="s">
        <v>97</v>
      </c>
      <c r="L104" s="27" t="s">
        <v>97</v>
      </c>
    </row>
    <row r="105" spans="1:12" s="2" customFormat="1" hidden="1" x14ac:dyDescent="0.35">
      <c r="A105" s="25"/>
      <c r="B105" s="25"/>
      <c r="C105" s="25"/>
      <c r="D105" s="25"/>
      <c r="E105" s="30"/>
      <c r="F105" s="30"/>
      <c r="G105" s="30"/>
      <c r="H105" s="25"/>
      <c r="I105" s="27"/>
      <c r="J105" s="27"/>
      <c r="K105" s="27"/>
      <c r="L105" s="27"/>
    </row>
    <row r="106" spans="1:12" s="2" customFormat="1" ht="77.5" x14ac:dyDescent="0.35">
      <c r="A106" s="25" t="s">
        <v>219</v>
      </c>
      <c r="B106" s="25" t="s">
        <v>220</v>
      </c>
      <c r="C106" s="25" t="s">
        <v>176</v>
      </c>
      <c r="D106" s="25"/>
      <c r="E106" s="30">
        <v>0</v>
      </c>
      <c r="F106" s="30">
        <v>0</v>
      </c>
      <c r="G106" s="30">
        <v>0</v>
      </c>
      <c r="H106" s="25" t="s">
        <v>221</v>
      </c>
      <c r="I106" s="27" t="s">
        <v>23</v>
      </c>
      <c r="J106" s="27" t="s">
        <v>25</v>
      </c>
      <c r="K106" s="27" t="s">
        <v>25</v>
      </c>
      <c r="L106" s="27" t="s">
        <v>25</v>
      </c>
    </row>
    <row r="107" spans="1:12" s="2" customFormat="1" ht="47.4" customHeight="1" x14ac:dyDescent="0.35">
      <c r="A107" s="28" t="s">
        <v>222</v>
      </c>
      <c r="B107" s="38" t="s">
        <v>223</v>
      </c>
      <c r="C107" s="38"/>
      <c r="D107" s="38"/>
      <c r="E107" s="29">
        <f>E108+E109+E111+E118+E122+E128</f>
        <v>5091292</v>
      </c>
      <c r="F107" s="29">
        <f>F108+F109+F111+F118+F122+F128</f>
        <v>14430962</v>
      </c>
      <c r="G107" s="29">
        <f>G108+G109+G111+G118+G122+G128</f>
        <v>38169928</v>
      </c>
      <c r="H107" s="40"/>
      <c r="I107" s="40"/>
      <c r="J107" s="40"/>
      <c r="K107" s="40"/>
      <c r="L107" s="40"/>
    </row>
    <row r="108" spans="1:12" s="2" customFormat="1" ht="62" x14ac:dyDescent="0.35">
      <c r="A108" s="25" t="s">
        <v>224</v>
      </c>
      <c r="B108" s="25" t="s">
        <v>225</v>
      </c>
      <c r="C108" s="25" t="s">
        <v>144</v>
      </c>
      <c r="D108" s="25" t="s">
        <v>21</v>
      </c>
      <c r="E108" s="30">
        <v>2437537</v>
      </c>
      <c r="F108" s="30">
        <v>2437537</v>
      </c>
      <c r="G108" s="30">
        <v>2437537</v>
      </c>
      <c r="H108" s="25" t="s">
        <v>226</v>
      </c>
      <c r="I108" s="27" t="s">
        <v>23</v>
      </c>
      <c r="J108" s="27" t="s">
        <v>137</v>
      </c>
      <c r="K108" s="27" t="s">
        <v>49</v>
      </c>
      <c r="L108" s="27" t="s">
        <v>49</v>
      </c>
    </row>
    <row r="109" spans="1:12" s="2" customFormat="1" ht="46.5" x14ac:dyDescent="0.35">
      <c r="A109" s="39" t="s">
        <v>227</v>
      </c>
      <c r="B109" s="39" t="s">
        <v>228</v>
      </c>
      <c r="C109" s="39" t="s">
        <v>229</v>
      </c>
      <c r="D109" s="39"/>
      <c r="E109" s="45">
        <f>SUM(E110:E110)</f>
        <v>0</v>
      </c>
      <c r="F109" s="45">
        <f>SUM(F110:F110)</f>
        <v>0</v>
      </c>
      <c r="G109" s="45">
        <f>SUM(G110:G110)</f>
        <v>0</v>
      </c>
      <c r="H109" s="25" t="s">
        <v>230</v>
      </c>
      <c r="I109" s="27" t="s">
        <v>19</v>
      </c>
      <c r="J109" s="27" t="s">
        <v>231</v>
      </c>
      <c r="K109" s="27" t="s">
        <v>86</v>
      </c>
      <c r="L109" s="27" t="s">
        <v>86</v>
      </c>
    </row>
    <row r="110" spans="1:12" s="2" customFormat="1" ht="31" x14ac:dyDescent="0.35">
      <c r="A110" s="39"/>
      <c r="B110" s="39"/>
      <c r="C110" s="39"/>
      <c r="D110" s="39"/>
      <c r="E110" s="45"/>
      <c r="F110" s="45"/>
      <c r="G110" s="45"/>
      <c r="H110" s="25" t="s">
        <v>232</v>
      </c>
      <c r="I110" s="27" t="s">
        <v>19</v>
      </c>
      <c r="J110" s="27" t="s">
        <v>233</v>
      </c>
      <c r="K110" s="27" t="s">
        <v>233</v>
      </c>
      <c r="L110" s="27" t="s">
        <v>233</v>
      </c>
    </row>
    <row r="111" spans="1:12" s="2" customFormat="1" ht="77.5" x14ac:dyDescent="0.35">
      <c r="A111" s="37" t="s">
        <v>234</v>
      </c>
      <c r="B111" s="37" t="s">
        <v>235</v>
      </c>
      <c r="C111" s="37" t="s">
        <v>229</v>
      </c>
      <c r="D111" s="25" t="s">
        <v>1049</v>
      </c>
      <c r="E111" s="26">
        <f>SUM(E112:E117)</f>
        <v>980814</v>
      </c>
      <c r="F111" s="26">
        <f>SUM(F112:F117)</f>
        <v>5970000</v>
      </c>
      <c r="G111" s="26">
        <f>SUM(G112:G117)</f>
        <v>2040000</v>
      </c>
      <c r="H111" s="25" t="s">
        <v>236</v>
      </c>
      <c r="I111" s="27" t="s">
        <v>23</v>
      </c>
      <c r="J111" s="27" t="s">
        <v>97</v>
      </c>
      <c r="K111" s="27" t="s">
        <v>96</v>
      </c>
      <c r="L111" s="27" t="s">
        <v>96</v>
      </c>
    </row>
    <row r="112" spans="1:12" s="2" customFormat="1" ht="77.5" x14ac:dyDescent="0.35">
      <c r="A112" s="39"/>
      <c r="B112" s="39"/>
      <c r="C112" s="39"/>
      <c r="D112" s="25" t="s">
        <v>237</v>
      </c>
      <c r="E112" s="30">
        <v>466640</v>
      </c>
      <c r="F112" s="30">
        <v>195379</v>
      </c>
      <c r="G112" s="30">
        <v>631603</v>
      </c>
      <c r="H112" s="25" t="s">
        <v>238</v>
      </c>
      <c r="I112" s="27" t="s">
        <v>23</v>
      </c>
      <c r="J112" s="27" t="s">
        <v>97</v>
      </c>
      <c r="K112" s="27" t="s">
        <v>96</v>
      </c>
      <c r="L112" s="27" t="s">
        <v>96</v>
      </c>
    </row>
    <row r="113" spans="1:12" s="2" customFormat="1" ht="93" x14ac:dyDescent="0.35">
      <c r="A113" s="39"/>
      <c r="B113" s="39"/>
      <c r="C113" s="39"/>
      <c r="D113" s="25" t="s">
        <v>21</v>
      </c>
      <c r="E113" s="30">
        <v>100000</v>
      </c>
      <c r="F113" s="30">
        <v>5700000</v>
      </c>
      <c r="G113" s="30">
        <v>1408397</v>
      </c>
      <c r="H113" s="25" t="s">
        <v>239</v>
      </c>
      <c r="I113" s="27" t="s">
        <v>23</v>
      </c>
      <c r="J113" s="27" t="s">
        <v>96</v>
      </c>
      <c r="K113" s="27" t="s">
        <v>97</v>
      </c>
      <c r="L113" s="27" t="s">
        <v>96</v>
      </c>
    </row>
    <row r="114" spans="1:12" s="2" customFormat="1" ht="77.5" x14ac:dyDescent="0.35">
      <c r="A114" s="39"/>
      <c r="B114" s="39"/>
      <c r="C114" s="39"/>
      <c r="D114" s="25" t="s">
        <v>58</v>
      </c>
      <c r="E114" s="30">
        <v>414174</v>
      </c>
      <c r="F114" s="30">
        <v>74621</v>
      </c>
      <c r="G114" s="30">
        <v>0</v>
      </c>
      <c r="H114" s="25" t="s">
        <v>1104</v>
      </c>
      <c r="I114" s="27" t="s">
        <v>23</v>
      </c>
      <c r="J114" s="27" t="s">
        <v>96</v>
      </c>
      <c r="K114" s="27" t="s">
        <v>97</v>
      </c>
      <c r="L114" s="27" t="s">
        <v>96</v>
      </c>
    </row>
    <row r="115" spans="1:12" s="2" customFormat="1" hidden="1" x14ac:dyDescent="0.35">
      <c r="A115" s="25"/>
      <c r="B115" s="25"/>
      <c r="C115" s="25"/>
      <c r="D115" s="25"/>
      <c r="E115" s="30"/>
      <c r="F115" s="30"/>
      <c r="G115" s="30"/>
      <c r="H115" s="25"/>
      <c r="I115" s="27"/>
      <c r="J115" s="27"/>
      <c r="K115" s="27"/>
      <c r="L115" s="27"/>
    </row>
    <row r="116" spans="1:12" s="2" customFormat="1" hidden="1" x14ac:dyDescent="0.35">
      <c r="A116" s="25"/>
      <c r="B116" s="25"/>
      <c r="C116" s="25"/>
      <c r="D116" s="25"/>
      <c r="E116" s="30"/>
      <c r="F116" s="30"/>
      <c r="G116" s="30"/>
      <c r="H116" s="25"/>
      <c r="I116" s="27"/>
      <c r="J116" s="27"/>
      <c r="K116" s="27"/>
      <c r="L116" s="27"/>
    </row>
    <row r="117" spans="1:12" s="2" customFormat="1" hidden="1" x14ac:dyDescent="0.35">
      <c r="A117" s="25"/>
      <c r="B117" s="25"/>
      <c r="C117" s="25"/>
      <c r="D117" s="25"/>
      <c r="E117" s="30"/>
      <c r="F117" s="30"/>
      <c r="G117" s="30"/>
      <c r="H117" s="25"/>
      <c r="I117" s="27"/>
      <c r="J117" s="27"/>
      <c r="K117" s="27"/>
      <c r="L117" s="27"/>
    </row>
    <row r="118" spans="1:12" s="2" customFormat="1" ht="42" customHeight="1" x14ac:dyDescent="0.35">
      <c r="A118" s="39" t="s">
        <v>240</v>
      </c>
      <c r="B118" s="39" t="s">
        <v>241</v>
      </c>
      <c r="C118" s="39" t="s">
        <v>229</v>
      </c>
      <c r="D118" s="39" t="s">
        <v>243</v>
      </c>
      <c r="E118" s="42">
        <v>285324</v>
      </c>
      <c r="F118" s="42">
        <v>285324</v>
      </c>
      <c r="G118" s="42">
        <v>285324</v>
      </c>
      <c r="H118" s="25" t="s">
        <v>242</v>
      </c>
      <c r="I118" s="27" t="s">
        <v>23</v>
      </c>
      <c r="J118" s="27" t="s">
        <v>97</v>
      </c>
      <c r="K118" s="27" t="s">
        <v>96</v>
      </c>
      <c r="L118" s="27" t="s">
        <v>96</v>
      </c>
    </row>
    <row r="119" spans="1:12" s="2" customFormat="1" ht="31" x14ac:dyDescent="0.35">
      <c r="A119" s="39"/>
      <c r="B119" s="39"/>
      <c r="C119" s="39"/>
      <c r="D119" s="39"/>
      <c r="E119" s="42"/>
      <c r="F119" s="42"/>
      <c r="G119" s="42"/>
      <c r="H119" s="25" t="s">
        <v>244</v>
      </c>
      <c r="I119" s="27" t="s">
        <v>23</v>
      </c>
      <c r="J119" s="27" t="s">
        <v>96</v>
      </c>
      <c r="K119" s="27" t="s">
        <v>97</v>
      </c>
      <c r="L119" s="27" t="s">
        <v>96</v>
      </c>
    </row>
    <row r="120" spans="1:12" s="2" customFormat="1" ht="62" x14ac:dyDescent="0.35">
      <c r="A120" s="39"/>
      <c r="B120" s="39"/>
      <c r="C120" s="39"/>
      <c r="D120" s="39"/>
      <c r="E120" s="42"/>
      <c r="F120" s="42"/>
      <c r="G120" s="42"/>
      <c r="H120" s="25" t="s">
        <v>1093</v>
      </c>
      <c r="I120" s="27" t="s">
        <v>19</v>
      </c>
      <c r="J120" s="27" t="s">
        <v>127</v>
      </c>
      <c r="K120" s="27" t="s">
        <v>233</v>
      </c>
      <c r="L120" s="27" t="s">
        <v>92</v>
      </c>
    </row>
    <row r="121" spans="1:12" s="2" customFormat="1" hidden="1" x14ac:dyDescent="0.35">
      <c r="A121" s="25"/>
      <c r="B121" s="25"/>
      <c r="C121" s="25"/>
      <c r="D121" s="25"/>
      <c r="E121" s="30"/>
      <c r="F121" s="30"/>
      <c r="G121" s="30"/>
      <c r="H121" s="25"/>
      <c r="I121" s="27"/>
      <c r="J121" s="27"/>
      <c r="K121" s="27"/>
      <c r="L121" s="27"/>
    </row>
    <row r="122" spans="1:12" s="2" customFormat="1" ht="47.25" customHeight="1" x14ac:dyDescent="0.35">
      <c r="A122" s="39" t="s">
        <v>245</v>
      </c>
      <c r="B122" s="39" t="s">
        <v>246</v>
      </c>
      <c r="C122" s="39" t="s">
        <v>229</v>
      </c>
      <c r="D122" s="25" t="s">
        <v>1049</v>
      </c>
      <c r="E122" s="26">
        <f>SUM(E123:E127)</f>
        <v>1010700</v>
      </c>
      <c r="F122" s="26">
        <f>SUM(F123:F127)</f>
        <v>779224</v>
      </c>
      <c r="G122" s="26">
        <f>SUM(G123:G127)</f>
        <v>288500</v>
      </c>
      <c r="H122" s="25" t="s">
        <v>247</v>
      </c>
      <c r="I122" s="27" t="s">
        <v>23</v>
      </c>
      <c r="J122" s="27" t="s">
        <v>97</v>
      </c>
      <c r="K122" s="27" t="s">
        <v>96</v>
      </c>
      <c r="L122" s="27" t="s">
        <v>96</v>
      </c>
    </row>
    <row r="123" spans="1:12" s="2" customFormat="1" ht="31" x14ac:dyDescent="0.35">
      <c r="A123" s="39"/>
      <c r="B123" s="39"/>
      <c r="C123" s="39"/>
      <c r="D123" s="25" t="s">
        <v>237</v>
      </c>
      <c r="E123" s="30">
        <v>665000</v>
      </c>
      <c r="F123" s="30">
        <v>774224</v>
      </c>
      <c r="G123" s="30">
        <v>284500</v>
      </c>
      <c r="H123" s="25" t="s">
        <v>248</v>
      </c>
      <c r="I123" s="27" t="s">
        <v>23</v>
      </c>
      <c r="J123" s="27" t="s">
        <v>97</v>
      </c>
      <c r="K123" s="27" t="s">
        <v>96</v>
      </c>
      <c r="L123" s="27" t="s">
        <v>96</v>
      </c>
    </row>
    <row r="124" spans="1:12" s="2" customFormat="1" ht="62" x14ac:dyDescent="0.35">
      <c r="A124" s="39"/>
      <c r="B124" s="39"/>
      <c r="C124" s="39"/>
      <c r="D124" s="39" t="s">
        <v>58</v>
      </c>
      <c r="E124" s="42">
        <v>345700</v>
      </c>
      <c r="F124" s="42">
        <v>5000</v>
      </c>
      <c r="G124" s="42">
        <v>4000</v>
      </c>
      <c r="H124" s="25" t="s">
        <v>249</v>
      </c>
      <c r="I124" s="27" t="s">
        <v>19</v>
      </c>
      <c r="J124" s="27" t="s">
        <v>25</v>
      </c>
      <c r="K124" s="27" t="s">
        <v>250</v>
      </c>
      <c r="L124" s="27" t="s">
        <v>251</v>
      </c>
    </row>
    <row r="125" spans="1:12" s="2" customFormat="1" ht="77.5" x14ac:dyDescent="0.35">
      <c r="A125" s="39"/>
      <c r="B125" s="39"/>
      <c r="C125" s="39"/>
      <c r="D125" s="39"/>
      <c r="E125" s="42"/>
      <c r="F125" s="42"/>
      <c r="G125" s="42"/>
      <c r="H125" s="25" t="s">
        <v>252</v>
      </c>
      <c r="I125" s="27" t="s">
        <v>19</v>
      </c>
      <c r="J125" s="27" t="s">
        <v>233</v>
      </c>
      <c r="K125" s="27" t="s">
        <v>233</v>
      </c>
      <c r="L125" s="27" t="s">
        <v>233</v>
      </c>
    </row>
    <row r="126" spans="1:12" s="2" customFormat="1" hidden="1" x14ac:dyDescent="0.35">
      <c r="A126" s="25"/>
      <c r="B126" s="25"/>
      <c r="C126" s="25"/>
      <c r="D126" s="25"/>
      <c r="E126" s="30"/>
      <c r="F126" s="30"/>
      <c r="G126" s="30"/>
      <c r="H126" s="25"/>
      <c r="I126" s="27"/>
      <c r="J126" s="27"/>
      <c r="K126" s="27"/>
      <c r="L126" s="27"/>
    </row>
    <row r="127" spans="1:12" s="2" customFormat="1" hidden="1" x14ac:dyDescent="0.35">
      <c r="A127" s="25"/>
      <c r="B127" s="25"/>
      <c r="C127" s="25"/>
      <c r="D127" s="25"/>
      <c r="E127" s="30"/>
      <c r="F127" s="30"/>
      <c r="G127" s="30"/>
      <c r="H127" s="25"/>
      <c r="I127" s="27"/>
      <c r="J127" s="27"/>
      <c r="K127" s="27"/>
      <c r="L127" s="27"/>
    </row>
    <row r="128" spans="1:12" s="2" customFormat="1" ht="46.5" x14ac:dyDescent="0.35">
      <c r="A128" s="25" t="s">
        <v>253</v>
      </c>
      <c r="B128" s="25" t="s">
        <v>254</v>
      </c>
      <c r="C128" s="25" t="s">
        <v>255</v>
      </c>
      <c r="D128" s="25" t="s">
        <v>21</v>
      </c>
      <c r="E128" s="30">
        <v>376917</v>
      </c>
      <c r="F128" s="30">
        <v>4958877</v>
      </c>
      <c r="G128" s="30">
        <v>33118567</v>
      </c>
      <c r="H128" s="25" t="s">
        <v>256</v>
      </c>
      <c r="I128" s="27" t="s">
        <v>19</v>
      </c>
      <c r="J128" s="27" t="s">
        <v>86</v>
      </c>
      <c r="K128" s="27" t="s">
        <v>133</v>
      </c>
      <c r="L128" s="27" t="s">
        <v>257</v>
      </c>
    </row>
    <row r="129" spans="1:12" s="2" customFormat="1" ht="47.4" customHeight="1" x14ac:dyDescent="0.35">
      <c r="A129" s="25" t="s">
        <v>258</v>
      </c>
      <c r="B129" s="39" t="s">
        <v>1092</v>
      </c>
      <c r="C129" s="39"/>
      <c r="D129" s="39"/>
      <c r="E129" s="26">
        <f>E130+E168</f>
        <v>5026809</v>
      </c>
      <c r="F129" s="26">
        <f>F130+F168</f>
        <v>5206819</v>
      </c>
      <c r="G129" s="26">
        <f>G130+G168</f>
        <v>5217329</v>
      </c>
      <c r="H129" s="41"/>
      <c r="I129" s="41"/>
      <c r="J129" s="41"/>
      <c r="K129" s="41"/>
      <c r="L129" s="41"/>
    </row>
    <row r="130" spans="1:12" s="2" customFormat="1" ht="47.4" customHeight="1" x14ac:dyDescent="0.35">
      <c r="A130" s="28" t="s">
        <v>259</v>
      </c>
      <c r="B130" s="38" t="s">
        <v>260</v>
      </c>
      <c r="C130" s="38"/>
      <c r="D130" s="38"/>
      <c r="E130" s="29">
        <f>E131+E132+E133+E134+E138+E150+E153+E154+E158+E162+E163+E164+E165+E166</f>
        <v>5026809</v>
      </c>
      <c r="F130" s="29">
        <f>F131+F132+F133+F134+F138+F150+F153+F154+F158+F162+F163+F164+F165+F166</f>
        <v>5206819</v>
      </c>
      <c r="G130" s="29">
        <f>G131+G132+G133+G134+G138+G150+G153+G154+G158+G162+G163+G164+G165+G166</f>
        <v>5217329</v>
      </c>
      <c r="H130" s="40"/>
      <c r="I130" s="40"/>
      <c r="J130" s="40"/>
      <c r="K130" s="40"/>
      <c r="L130" s="40"/>
    </row>
    <row r="131" spans="1:12" s="2" customFormat="1" ht="62" x14ac:dyDescent="0.35">
      <c r="A131" s="25" t="s">
        <v>261</v>
      </c>
      <c r="B131" s="25" t="s">
        <v>262</v>
      </c>
      <c r="C131" s="25" t="s">
        <v>173</v>
      </c>
      <c r="D131" s="25" t="s">
        <v>243</v>
      </c>
      <c r="E131" s="30">
        <v>157000</v>
      </c>
      <c r="F131" s="30">
        <v>157000</v>
      </c>
      <c r="G131" s="30">
        <v>157000</v>
      </c>
      <c r="H131" s="25" t="s">
        <v>263</v>
      </c>
      <c r="I131" s="27" t="s">
        <v>19</v>
      </c>
      <c r="J131" s="27" t="s">
        <v>204</v>
      </c>
      <c r="K131" s="27" t="s">
        <v>204</v>
      </c>
      <c r="L131" s="27" t="s">
        <v>204</v>
      </c>
    </row>
    <row r="132" spans="1:12" s="2" customFormat="1" ht="62" x14ac:dyDescent="0.35">
      <c r="A132" s="25" t="s">
        <v>264</v>
      </c>
      <c r="B132" s="25" t="s">
        <v>265</v>
      </c>
      <c r="C132" s="25" t="s">
        <v>266</v>
      </c>
      <c r="D132" s="25" t="s">
        <v>243</v>
      </c>
      <c r="E132" s="30">
        <v>5300</v>
      </c>
      <c r="F132" s="30">
        <v>5300</v>
      </c>
      <c r="G132" s="30">
        <v>5300</v>
      </c>
      <c r="H132" s="25" t="s">
        <v>1105</v>
      </c>
      <c r="I132" s="27" t="s">
        <v>23</v>
      </c>
      <c r="J132" s="27" t="s">
        <v>267</v>
      </c>
      <c r="K132" s="27" t="s">
        <v>267</v>
      </c>
      <c r="L132" s="27" t="s">
        <v>268</v>
      </c>
    </row>
    <row r="133" spans="1:12" s="2" customFormat="1" ht="62" x14ac:dyDescent="0.35">
      <c r="A133" s="25" t="s">
        <v>269</v>
      </c>
      <c r="B133" s="25" t="s">
        <v>270</v>
      </c>
      <c r="C133" s="25" t="s">
        <v>271</v>
      </c>
      <c r="D133" s="25" t="s">
        <v>243</v>
      </c>
      <c r="E133" s="30">
        <v>100</v>
      </c>
      <c r="F133" s="30">
        <v>100</v>
      </c>
      <c r="G133" s="30">
        <v>100</v>
      </c>
      <c r="H133" s="25" t="s">
        <v>1091</v>
      </c>
      <c r="I133" s="27" t="s">
        <v>19</v>
      </c>
      <c r="J133" s="27" t="s">
        <v>20</v>
      </c>
      <c r="K133" s="27" t="s">
        <v>20</v>
      </c>
      <c r="L133" s="27" t="s">
        <v>20</v>
      </c>
    </row>
    <row r="134" spans="1:12" s="2" customFormat="1" ht="46.5" x14ac:dyDescent="0.35">
      <c r="A134" s="39" t="s">
        <v>272</v>
      </c>
      <c r="B134" s="39" t="s">
        <v>273</v>
      </c>
      <c r="C134" s="39" t="s">
        <v>82</v>
      </c>
      <c r="D134" s="39" t="s">
        <v>243</v>
      </c>
      <c r="E134" s="42">
        <v>63960</v>
      </c>
      <c r="F134" s="42">
        <v>63960</v>
      </c>
      <c r="G134" s="42">
        <v>63960</v>
      </c>
      <c r="H134" s="25" t="s">
        <v>274</v>
      </c>
      <c r="I134" s="27" t="s">
        <v>19</v>
      </c>
      <c r="J134" s="27" t="s">
        <v>97</v>
      </c>
      <c r="K134" s="27" t="s">
        <v>97</v>
      </c>
      <c r="L134" s="27" t="s">
        <v>97</v>
      </c>
    </row>
    <row r="135" spans="1:12" s="2" customFormat="1" ht="31" x14ac:dyDescent="0.35">
      <c r="A135" s="39"/>
      <c r="B135" s="39"/>
      <c r="C135" s="39"/>
      <c r="D135" s="39"/>
      <c r="E135" s="42"/>
      <c r="F135" s="42"/>
      <c r="G135" s="42"/>
      <c r="H135" s="25" t="s">
        <v>275</v>
      </c>
      <c r="I135" s="27" t="s">
        <v>23</v>
      </c>
      <c r="J135" s="27" t="s">
        <v>276</v>
      </c>
      <c r="K135" s="27" t="s">
        <v>276</v>
      </c>
      <c r="L135" s="27" t="s">
        <v>276</v>
      </c>
    </row>
    <row r="136" spans="1:12" s="2" customFormat="1" x14ac:dyDescent="0.35">
      <c r="A136" s="39"/>
      <c r="B136" s="39"/>
      <c r="C136" s="39"/>
      <c r="D136" s="39"/>
      <c r="E136" s="42"/>
      <c r="F136" s="42"/>
      <c r="G136" s="42"/>
      <c r="H136" s="25" t="s">
        <v>277</v>
      </c>
      <c r="I136" s="27" t="s">
        <v>23</v>
      </c>
      <c r="J136" s="27" t="s">
        <v>97</v>
      </c>
      <c r="K136" s="27" t="s">
        <v>97</v>
      </c>
      <c r="L136" s="27" t="s">
        <v>97</v>
      </c>
    </row>
    <row r="137" spans="1:12" s="2" customFormat="1" hidden="1" x14ac:dyDescent="0.35">
      <c r="A137" s="25"/>
      <c r="B137" s="25"/>
      <c r="C137" s="25"/>
      <c r="D137" s="25"/>
      <c r="E137" s="30"/>
      <c r="F137" s="30"/>
      <c r="G137" s="30"/>
      <c r="H137" s="25"/>
      <c r="I137" s="27"/>
      <c r="J137" s="27"/>
      <c r="K137" s="27"/>
      <c r="L137" s="27"/>
    </row>
    <row r="138" spans="1:12" s="2" customFormat="1" ht="77.5" x14ac:dyDescent="0.35">
      <c r="A138" s="39" t="s">
        <v>278</v>
      </c>
      <c r="B138" s="39" t="s">
        <v>279</v>
      </c>
      <c r="C138" s="39" t="s">
        <v>153</v>
      </c>
      <c r="D138" s="39" t="s">
        <v>243</v>
      </c>
      <c r="E138" s="42">
        <v>32100</v>
      </c>
      <c r="F138" s="42">
        <v>32100</v>
      </c>
      <c r="G138" s="42">
        <v>32100</v>
      </c>
      <c r="H138" s="25" t="s">
        <v>280</v>
      </c>
      <c r="I138" s="27" t="s">
        <v>19</v>
      </c>
      <c r="J138" s="27" t="s">
        <v>281</v>
      </c>
      <c r="K138" s="27" t="s">
        <v>282</v>
      </c>
      <c r="L138" s="27" t="s">
        <v>117</v>
      </c>
    </row>
    <row r="139" spans="1:12" s="2" customFormat="1" ht="77.5" x14ac:dyDescent="0.35">
      <c r="A139" s="39"/>
      <c r="B139" s="39"/>
      <c r="C139" s="39"/>
      <c r="D139" s="39"/>
      <c r="E139" s="42"/>
      <c r="F139" s="42"/>
      <c r="G139" s="42"/>
      <c r="H139" s="25" t="s">
        <v>283</v>
      </c>
      <c r="I139" s="27" t="s">
        <v>19</v>
      </c>
      <c r="J139" s="27" t="s">
        <v>284</v>
      </c>
      <c r="K139" s="27" t="s">
        <v>285</v>
      </c>
      <c r="L139" s="27" t="s">
        <v>286</v>
      </c>
    </row>
    <row r="140" spans="1:12" s="2" customFormat="1" ht="77.5" x14ac:dyDescent="0.35">
      <c r="A140" s="39"/>
      <c r="B140" s="39"/>
      <c r="C140" s="39"/>
      <c r="D140" s="39"/>
      <c r="E140" s="42"/>
      <c r="F140" s="42"/>
      <c r="G140" s="42"/>
      <c r="H140" s="25" t="s">
        <v>287</v>
      </c>
      <c r="I140" s="27" t="s">
        <v>19</v>
      </c>
      <c r="J140" s="27" t="s">
        <v>64</v>
      </c>
      <c r="K140" s="27" t="s">
        <v>288</v>
      </c>
      <c r="L140" s="27" t="s">
        <v>289</v>
      </c>
    </row>
    <row r="141" spans="1:12" s="2" customFormat="1" ht="77.5" x14ac:dyDescent="0.35">
      <c r="A141" s="39"/>
      <c r="B141" s="39"/>
      <c r="C141" s="39"/>
      <c r="D141" s="39"/>
      <c r="E141" s="53">
        <v>0</v>
      </c>
      <c r="F141" s="53">
        <v>0</v>
      </c>
      <c r="G141" s="53">
        <v>0</v>
      </c>
      <c r="H141" s="25" t="s">
        <v>290</v>
      </c>
      <c r="I141" s="27" t="s">
        <v>19</v>
      </c>
      <c r="J141" s="27" t="s">
        <v>281</v>
      </c>
      <c r="K141" s="27" t="s">
        <v>291</v>
      </c>
      <c r="L141" s="27" t="s">
        <v>291</v>
      </c>
    </row>
    <row r="142" spans="1:12" s="2" customFormat="1" ht="77.5" x14ac:dyDescent="0.35">
      <c r="A142" s="39"/>
      <c r="B142" s="39"/>
      <c r="C142" s="39"/>
      <c r="D142" s="39"/>
      <c r="E142" s="53"/>
      <c r="F142" s="53"/>
      <c r="G142" s="53"/>
      <c r="H142" s="25" t="s">
        <v>292</v>
      </c>
      <c r="I142" s="27" t="s">
        <v>19</v>
      </c>
      <c r="J142" s="27" t="s">
        <v>293</v>
      </c>
      <c r="K142" s="27" t="s">
        <v>294</v>
      </c>
      <c r="L142" s="27" t="s">
        <v>294</v>
      </c>
    </row>
    <row r="143" spans="1:12" s="2" customFormat="1" ht="78" customHeight="1" x14ac:dyDescent="0.35">
      <c r="A143" s="39"/>
      <c r="B143" s="39"/>
      <c r="C143" s="39"/>
      <c r="D143" s="39"/>
      <c r="E143" s="53"/>
      <c r="F143" s="53"/>
      <c r="G143" s="53"/>
      <c r="H143" s="25" t="s">
        <v>295</v>
      </c>
      <c r="I143" s="27" t="s">
        <v>19</v>
      </c>
      <c r="J143" s="27" t="s">
        <v>296</v>
      </c>
      <c r="K143" s="27" t="s">
        <v>296</v>
      </c>
      <c r="L143" s="27" t="s">
        <v>296</v>
      </c>
    </row>
    <row r="144" spans="1:12" s="2" customFormat="1" ht="77.5" x14ac:dyDescent="0.35">
      <c r="A144" s="39"/>
      <c r="B144" s="39"/>
      <c r="C144" s="39"/>
      <c r="D144" s="39"/>
      <c r="E144" s="53"/>
      <c r="F144" s="53"/>
      <c r="G144" s="53"/>
      <c r="H144" s="25" t="s">
        <v>297</v>
      </c>
      <c r="I144" s="27" t="s">
        <v>19</v>
      </c>
      <c r="J144" s="27" t="s">
        <v>298</v>
      </c>
      <c r="K144" s="27" t="s">
        <v>299</v>
      </c>
      <c r="L144" s="27" t="s">
        <v>299</v>
      </c>
    </row>
    <row r="145" spans="1:12" s="2" customFormat="1" ht="77.5" x14ac:dyDescent="0.35">
      <c r="A145" s="39"/>
      <c r="B145" s="39"/>
      <c r="C145" s="39"/>
      <c r="D145" s="39"/>
      <c r="E145" s="53"/>
      <c r="F145" s="53"/>
      <c r="G145" s="53"/>
      <c r="H145" s="25" t="s">
        <v>300</v>
      </c>
      <c r="I145" s="27" t="s">
        <v>19</v>
      </c>
      <c r="J145" s="27" t="s">
        <v>86</v>
      </c>
      <c r="K145" s="27" t="s">
        <v>86</v>
      </c>
      <c r="L145" s="27" t="s">
        <v>86</v>
      </c>
    </row>
    <row r="146" spans="1:12" s="2" customFormat="1" ht="77.5" x14ac:dyDescent="0.35">
      <c r="A146" s="39"/>
      <c r="B146" s="39"/>
      <c r="C146" s="39"/>
      <c r="D146" s="39"/>
      <c r="E146" s="53"/>
      <c r="F146" s="53"/>
      <c r="G146" s="53"/>
      <c r="H146" s="25" t="s">
        <v>301</v>
      </c>
      <c r="I146" s="27" t="s">
        <v>19</v>
      </c>
      <c r="J146" s="27" t="s">
        <v>231</v>
      </c>
      <c r="K146" s="27" t="s">
        <v>231</v>
      </c>
      <c r="L146" s="27" t="s">
        <v>231</v>
      </c>
    </row>
    <row r="147" spans="1:12" s="2" customFormat="1" ht="78" customHeight="1" x14ac:dyDescent="0.35">
      <c r="A147" s="39"/>
      <c r="B147" s="39"/>
      <c r="C147" s="39"/>
      <c r="D147" s="39"/>
      <c r="E147" s="53"/>
      <c r="F147" s="53"/>
      <c r="G147" s="53"/>
      <c r="H147" s="25" t="s">
        <v>302</v>
      </c>
      <c r="I147" s="27" t="s">
        <v>19</v>
      </c>
      <c r="J147" s="27" t="s">
        <v>199</v>
      </c>
      <c r="K147" s="27" t="s">
        <v>303</v>
      </c>
      <c r="L147" s="27" t="s">
        <v>231</v>
      </c>
    </row>
    <row r="148" spans="1:12" s="2" customFormat="1" ht="78" customHeight="1" x14ac:dyDescent="0.35">
      <c r="A148" s="39"/>
      <c r="B148" s="39"/>
      <c r="C148" s="39"/>
      <c r="D148" s="39"/>
      <c r="E148" s="53"/>
      <c r="F148" s="53"/>
      <c r="G148" s="53"/>
      <c r="H148" s="25" t="s">
        <v>304</v>
      </c>
      <c r="I148" s="27" t="s">
        <v>19</v>
      </c>
      <c r="J148" s="27" t="s">
        <v>305</v>
      </c>
      <c r="K148" s="27" t="s">
        <v>306</v>
      </c>
      <c r="L148" s="27" t="s">
        <v>231</v>
      </c>
    </row>
    <row r="149" spans="1:12" s="2" customFormat="1" hidden="1" x14ac:dyDescent="0.35">
      <c r="A149" s="25"/>
      <c r="B149" s="25"/>
      <c r="C149" s="25"/>
      <c r="D149" s="25"/>
      <c r="E149" s="30"/>
      <c r="F149" s="30"/>
      <c r="G149" s="30"/>
      <c r="H149" s="25"/>
      <c r="I149" s="27"/>
      <c r="J149" s="27"/>
      <c r="K149" s="27"/>
      <c r="L149" s="27"/>
    </row>
    <row r="150" spans="1:12" s="2" customFormat="1" ht="31.25" customHeight="1" x14ac:dyDescent="0.35">
      <c r="A150" s="39" t="s">
        <v>307</v>
      </c>
      <c r="B150" s="39" t="s">
        <v>308</v>
      </c>
      <c r="C150" s="39" t="s">
        <v>266</v>
      </c>
      <c r="D150" s="25" t="s">
        <v>1049</v>
      </c>
      <c r="E150" s="26">
        <f>SUM(E151:E152)</f>
        <v>169600</v>
      </c>
      <c r="F150" s="26">
        <f>SUM(F151:F152)</f>
        <v>169600</v>
      </c>
      <c r="G150" s="26">
        <f>SUM(G151:G152)</f>
        <v>169600</v>
      </c>
      <c r="H150" s="39" t="s">
        <v>309</v>
      </c>
      <c r="I150" s="39" t="s">
        <v>23</v>
      </c>
      <c r="J150" s="39" t="s">
        <v>310</v>
      </c>
      <c r="K150" s="39" t="s">
        <v>311</v>
      </c>
      <c r="L150" s="39" t="s">
        <v>311</v>
      </c>
    </row>
    <row r="151" spans="1:12" s="2" customFormat="1" ht="25.75" customHeight="1" x14ac:dyDescent="0.35">
      <c r="A151" s="39"/>
      <c r="B151" s="39"/>
      <c r="C151" s="39"/>
      <c r="D151" s="25" t="s">
        <v>21</v>
      </c>
      <c r="E151" s="30">
        <v>25400</v>
      </c>
      <c r="F151" s="30">
        <v>25400</v>
      </c>
      <c r="G151" s="30">
        <v>25400</v>
      </c>
      <c r="H151" s="39"/>
      <c r="I151" s="39"/>
      <c r="J151" s="39"/>
      <c r="K151" s="39"/>
      <c r="L151" s="39"/>
    </row>
    <row r="152" spans="1:12" s="2" customFormat="1" x14ac:dyDescent="0.35">
      <c r="A152" s="37"/>
      <c r="B152" s="37"/>
      <c r="C152" s="37"/>
      <c r="D152" s="25" t="s">
        <v>243</v>
      </c>
      <c r="E152" s="30">
        <v>144200</v>
      </c>
      <c r="F152" s="30">
        <v>144200</v>
      </c>
      <c r="G152" s="30">
        <v>144200</v>
      </c>
      <c r="H152" s="37"/>
      <c r="I152" s="37"/>
      <c r="J152" s="37"/>
      <c r="K152" s="37"/>
      <c r="L152" s="37"/>
    </row>
    <row r="153" spans="1:12" s="2" customFormat="1" ht="46.5" x14ac:dyDescent="0.35">
      <c r="A153" s="25" t="s">
        <v>312</v>
      </c>
      <c r="B153" s="25" t="s">
        <v>313</v>
      </c>
      <c r="C153" s="25" t="s">
        <v>314</v>
      </c>
      <c r="D153" s="25" t="s">
        <v>243</v>
      </c>
      <c r="E153" s="30">
        <v>23000</v>
      </c>
      <c r="F153" s="30">
        <v>23000</v>
      </c>
      <c r="G153" s="30">
        <v>23000</v>
      </c>
      <c r="H153" s="25" t="s">
        <v>1090</v>
      </c>
      <c r="I153" s="27" t="s">
        <v>23</v>
      </c>
      <c r="J153" s="27" t="s">
        <v>315</v>
      </c>
      <c r="K153" s="27" t="s">
        <v>315</v>
      </c>
      <c r="L153" s="27" t="s">
        <v>315</v>
      </c>
    </row>
    <row r="154" spans="1:12" s="2" customFormat="1" ht="46.5" x14ac:dyDescent="0.35">
      <c r="A154" s="39" t="s">
        <v>316</v>
      </c>
      <c r="B154" s="39" t="s">
        <v>317</v>
      </c>
      <c r="C154" s="39" t="s">
        <v>196</v>
      </c>
      <c r="D154" s="39" t="s">
        <v>243</v>
      </c>
      <c r="E154" s="42">
        <v>15200</v>
      </c>
      <c r="F154" s="42">
        <v>15200</v>
      </c>
      <c r="G154" s="42">
        <v>15200</v>
      </c>
      <c r="H154" s="25" t="s">
        <v>318</v>
      </c>
      <c r="I154" s="27" t="s">
        <v>19</v>
      </c>
      <c r="J154" s="27" t="s">
        <v>20</v>
      </c>
      <c r="K154" s="27" t="s">
        <v>20</v>
      </c>
      <c r="L154" s="27" t="s">
        <v>20</v>
      </c>
    </row>
    <row r="155" spans="1:12" s="2" customFormat="1" ht="31" x14ac:dyDescent="0.35">
      <c r="A155" s="39"/>
      <c r="B155" s="39"/>
      <c r="C155" s="39"/>
      <c r="D155" s="39"/>
      <c r="E155" s="42"/>
      <c r="F155" s="42"/>
      <c r="G155" s="42"/>
      <c r="H155" s="25" t="s">
        <v>319</v>
      </c>
      <c r="I155" s="27" t="s">
        <v>23</v>
      </c>
      <c r="J155" s="27" t="s">
        <v>65</v>
      </c>
      <c r="K155" s="27" t="s">
        <v>65</v>
      </c>
      <c r="L155" s="27" t="s">
        <v>65</v>
      </c>
    </row>
    <row r="156" spans="1:12" s="2" customFormat="1" ht="46.5" x14ac:dyDescent="0.35">
      <c r="A156" s="39"/>
      <c r="B156" s="39"/>
      <c r="C156" s="39"/>
      <c r="D156" s="39"/>
      <c r="E156" s="42"/>
      <c r="F156" s="42"/>
      <c r="G156" s="42"/>
      <c r="H156" s="25" t="s">
        <v>320</v>
      </c>
      <c r="I156" s="27" t="s">
        <v>23</v>
      </c>
      <c r="J156" s="27" t="s">
        <v>321</v>
      </c>
      <c r="K156" s="27" t="s">
        <v>321</v>
      </c>
      <c r="L156" s="27" t="s">
        <v>321</v>
      </c>
    </row>
    <row r="157" spans="1:12" s="2" customFormat="1" hidden="1" x14ac:dyDescent="0.35">
      <c r="A157" s="25"/>
      <c r="B157" s="25"/>
      <c r="C157" s="25"/>
      <c r="D157" s="25"/>
      <c r="E157" s="30"/>
      <c r="F157" s="30"/>
      <c r="G157" s="30"/>
      <c r="H157" s="25"/>
      <c r="I157" s="27"/>
      <c r="J157" s="27"/>
      <c r="K157" s="27"/>
      <c r="L157" s="27"/>
    </row>
    <row r="158" spans="1:12" s="2" customFormat="1" ht="46.5" x14ac:dyDescent="0.35">
      <c r="A158" s="39" t="s">
        <v>322</v>
      </c>
      <c r="B158" s="39" t="s">
        <v>323</v>
      </c>
      <c r="C158" s="39" t="s">
        <v>324</v>
      </c>
      <c r="D158" s="39" t="s">
        <v>21</v>
      </c>
      <c r="E158" s="42">
        <v>3793979</v>
      </c>
      <c r="F158" s="42">
        <v>3793979</v>
      </c>
      <c r="G158" s="42">
        <v>3793979</v>
      </c>
      <c r="H158" s="25" t="s">
        <v>325</v>
      </c>
      <c r="I158" s="27" t="s">
        <v>19</v>
      </c>
      <c r="J158" s="27" t="s">
        <v>203</v>
      </c>
      <c r="K158" s="27" t="s">
        <v>203</v>
      </c>
      <c r="L158" s="27" t="s">
        <v>203</v>
      </c>
    </row>
    <row r="159" spans="1:12" s="2" customFormat="1" x14ac:dyDescent="0.35">
      <c r="A159" s="39"/>
      <c r="B159" s="39"/>
      <c r="C159" s="39"/>
      <c r="D159" s="39"/>
      <c r="E159" s="42"/>
      <c r="F159" s="42"/>
      <c r="G159" s="42"/>
      <c r="H159" s="25" t="s">
        <v>326</v>
      </c>
      <c r="I159" s="27" t="s">
        <v>23</v>
      </c>
      <c r="J159" s="27" t="s">
        <v>137</v>
      </c>
      <c r="K159" s="27" t="s">
        <v>137</v>
      </c>
      <c r="L159" s="27" t="s">
        <v>137</v>
      </c>
    </row>
    <row r="160" spans="1:12" s="2" customFormat="1" ht="62" x14ac:dyDescent="0.35">
      <c r="A160" s="25"/>
      <c r="B160" s="25"/>
      <c r="C160" s="25"/>
      <c r="D160" s="25"/>
      <c r="E160" s="30">
        <v>0</v>
      </c>
      <c r="F160" s="30">
        <v>0</v>
      </c>
      <c r="G160" s="30">
        <v>0</v>
      </c>
      <c r="H160" s="25" t="s">
        <v>327</v>
      </c>
      <c r="I160" s="27" t="s">
        <v>19</v>
      </c>
      <c r="J160" s="27" t="s">
        <v>127</v>
      </c>
      <c r="K160" s="27" t="s">
        <v>146</v>
      </c>
      <c r="L160" s="27" t="s">
        <v>146</v>
      </c>
    </row>
    <row r="161" spans="1:12" s="2" customFormat="1" hidden="1" x14ac:dyDescent="0.35">
      <c r="A161" s="25"/>
      <c r="B161" s="25"/>
      <c r="C161" s="25"/>
      <c r="D161" s="25"/>
      <c r="E161" s="30"/>
      <c r="F161" s="30"/>
      <c r="G161" s="30"/>
      <c r="H161" s="25"/>
      <c r="I161" s="27"/>
      <c r="J161" s="27"/>
      <c r="K161" s="27"/>
      <c r="L161" s="27"/>
    </row>
    <row r="162" spans="1:12" s="2" customFormat="1" ht="62" x14ac:dyDescent="0.35">
      <c r="A162" s="25" t="s">
        <v>328</v>
      </c>
      <c r="B162" s="25" t="s">
        <v>329</v>
      </c>
      <c r="C162" s="25" t="s">
        <v>266</v>
      </c>
      <c r="D162" s="25" t="s">
        <v>21</v>
      </c>
      <c r="E162" s="30">
        <v>400000</v>
      </c>
      <c r="F162" s="30">
        <v>550000</v>
      </c>
      <c r="G162" s="30">
        <v>550000</v>
      </c>
      <c r="H162" s="25" t="s">
        <v>330</v>
      </c>
      <c r="I162" s="27" t="s">
        <v>23</v>
      </c>
      <c r="J162" s="27" t="s">
        <v>331</v>
      </c>
      <c r="K162" s="27" t="s">
        <v>332</v>
      </c>
      <c r="L162" s="27" t="s">
        <v>332</v>
      </c>
    </row>
    <row r="163" spans="1:12" s="2" customFormat="1" ht="62" x14ac:dyDescent="0.35">
      <c r="A163" s="25" t="s">
        <v>333</v>
      </c>
      <c r="B163" s="25" t="s">
        <v>334</v>
      </c>
      <c r="C163" s="25" t="s">
        <v>60</v>
      </c>
      <c r="D163" s="25" t="s">
        <v>21</v>
      </c>
      <c r="E163" s="30">
        <v>201570</v>
      </c>
      <c r="F163" s="30">
        <v>211580</v>
      </c>
      <c r="G163" s="30">
        <v>222090</v>
      </c>
      <c r="H163" s="25" t="s">
        <v>335</v>
      </c>
      <c r="I163" s="27" t="s">
        <v>23</v>
      </c>
      <c r="J163" s="27" t="s">
        <v>110</v>
      </c>
      <c r="K163" s="27" t="s">
        <v>110</v>
      </c>
      <c r="L163" s="27" t="s">
        <v>110</v>
      </c>
    </row>
    <row r="164" spans="1:12" s="2" customFormat="1" ht="77.5" x14ac:dyDescent="0.35">
      <c r="A164" s="25" t="s">
        <v>336</v>
      </c>
      <c r="B164" s="25" t="s">
        <v>1089</v>
      </c>
      <c r="C164" s="25" t="s">
        <v>337</v>
      </c>
      <c r="D164" s="25" t="s">
        <v>21</v>
      </c>
      <c r="E164" s="30">
        <v>165000</v>
      </c>
      <c r="F164" s="30">
        <v>185000</v>
      </c>
      <c r="G164" s="30">
        <v>185000</v>
      </c>
      <c r="H164" s="25" t="s">
        <v>338</v>
      </c>
      <c r="I164" s="27" t="s">
        <v>23</v>
      </c>
      <c r="J164" s="27" t="s">
        <v>339</v>
      </c>
      <c r="K164" s="27" t="s">
        <v>339</v>
      </c>
      <c r="L164" s="27" t="s">
        <v>340</v>
      </c>
    </row>
    <row r="165" spans="1:12" s="2" customFormat="1" ht="77.5" x14ac:dyDescent="0.35">
      <c r="A165" s="25" t="s">
        <v>341</v>
      </c>
      <c r="B165" s="25" t="s">
        <v>342</v>
      </c>
      <c r="C165" s="25" t="s">
        <v>266</v>
      </c>
      <c r="D165" s="25"/>
      <c r="E165" s="30">
        <v>0</v>
      </c>
      <c r="F165" s="30">
        <v>0</v>
      </c>
      <c r="G165" s="30">
        <v>0</v>
      </c>
      <c r="H165" s="25" t="s">
        <v>343</v>
      </c>
      <c r="I165" s="27" t="s">
        <v>23</v>
      </c>
      <c r="J165" s="27" t="s">
        <v>344</v>
      </c>
      <c r="K165" s="27" t="s">
        <v>345</v>
      </c>
      <c r="L165" s="27" t="s">
        <v>346</v>
      </c>
    </row>
    <row r="166" spans="1:12" s="2" customFormat="1" ht="54.75" customHeight="1" x14ac:dyDescent="0.35">
      <c r="A166" s="39" t="s">
        <v>347</v>
      </c>
      <c r="B166" s="39" t="s">
        <v>348</v>
      </c>
      <c r="C166" s="39" t="s">
        <v>271</v>
      </c>
      <c r="D166" s="39"/>
      <c r="E166" s="54">
        <f>SUM(E167:E167)</f>
        <v>0</v>
      </c>
      <c r="F166" s="54">
        <f>SUM(F167:F167)</f>
        <v>0</v>
      </c>
      <c r="G166" s="54">
        <f>SUM(G167:G167)</f>
        <v>0</v>
      </c>
      <c r="H166" s="25" t="s">
        <v>349</v>
      </c>
      <c r="I166" s="27" t="s">
        <v>19</v>
      </c>
      <c r="J166" s="27" t="s">
        <v>97</v>
      </c>
      <c r="K166" s="27" t="s">
        <v>97</v>
      </c>
      <c r="L166" s="27" t="s">
        <v>97</v>
      </c>
    </row>
    <row r="167" spans="1:12" s="2" customFormat="1" ht="46.5" x14ac:dyDescent="0.35">
      <c r="A167" s="39"/>
      <c r="B167" s="39"/>
      <c r="C167" s="39"/>
      <c r="D167" s="39"/>
      <c r="E167" s="54"/>
      <c r="F167" s="54"/>
      <c r="G167" s="54"/>
      <c r="H167" s="25" t="s">
        <v>350</v>
      </c>
      <c r="I167" s="27" t="s">
        <v>19</v>
      </c>
      <c r="J167" s="27" t="s">
        <v>137</v>
      </c>
      <c r="K167" s="27" t="s">
        <v>97</v>
      </c>
      <c r="L167" s="27" t="s">
        <v>97</v>
      </c>
    </row>
    <row r="168" spans="1:12" s="2" customFormat="1" ht="47.4" customHeight="1" x14ac:dyDescent="0.35">
      <c r="A168" s="28" t="s">
        <v>351</v>
      </c>
      <c r="B168" s="38" t="s">
        <v>352</v>
      </c>
      <c r="C168" s="38"/>
      <c r="D168" s="38"/>
      <c r="E168" s="29">
        <f>E169+E171+E184</f>
        <v>0</v>
      </c>
      <c r="F168" s="29">
        <f>F169+F171+F184</f>
        <v>0</v>
      </c>
      <c r="G168" s="29">
        <f>G169+G171+G184</f>
        <v>0</v>
      </c>
      <c r="H168" s="40"/>
      <c r="I168" s="40"/>
      <c r="J168" s="40"/>
      <c r="K168" s="40"/>
      <c r="L168" s="40"/>
    </row>
    <row r="169" spans="1:12" s="2" customFormat="1" ht="119.25" customHeight="1" x14ac:dyDescent="0.35">
      <c r="A169" s="39" t="s">
        <v>353</v>
      </c>
      <c r="B169" s="39" t="s">
        <v>354</v>
      </c>
      <c r="C169" s="39" t="s">
        <v>176</v>
      </c>
      <c r="D169" s="39"/>
      <c r="E169" s="45">
        <f>SUM(E170:E170)</f>
        <v>0</v>
      </c>
      <c r="F169" s="45">
        <f>SUM(F170:F170)</f>
        <v>0</v>
      </c>
      <c r="G169" s="45">
        <f>SUM(G170:G170)</f>
        <v>0</v>
      </c>
      <c r="H169" s="25" t="s">
        <v>1087</v>
      </c>
      <c r="I169" s="27" t="s">
        <v>23</v>
      </c>
      <c r="J169" s="27" t="s">
        <v>96</v>
      </c>
      <c r="K169" s="27" t="s">
        <v>97</v>
      </c>
      <c r="L169" s="27" t="s">
        <v>96</v>
      </c>
    </row>
    <row r="170" spans="1:12" s="2" customFormat="1" ht="77.5" x14ac:dyDescent="0.35">
      <c r="A170" s="39"/>
      <c r="B170" s="39"/>
      <c r="C170" s="39"/>
      <c r="D170" s="39"/>
      <c r="E170" s="45"/>
      <c r="F170" s="45"/>
      <c r="G170" s="45"/>
      <c r="H170" s="25" t="s">
        <v>1088</v>
      </c>
      <c r="I170" s="27" t="s">
        <v>19</v>
      </c>
      <c r="J170" s="27" t="s">
        <v>20</v>
      </c>
      <c r="K170" s="27" t="s">
        <v>20</v>
      </c>
      <c r="L170" s="27" t="s">
        <v>20</v>
      </c>
    </row>
    <row r="171" spans="1:12" s="2" customFormat="1" ht="70.5" customHeight="1" x14ac:dyDescent="0.35">
      <c r="A171" s="39" t="s">
        <v>355</v>
      </c>
      <c r="B171" s="39" t="s">
        <v>356</v>
      </c>
      <c r="C171" s="39" t="s">
        <v>176</v>
      </c>
      <c r="D171" s="39"/>
      <c r="E171" s="45">
        <f>SUM(E172:E183)</f>
        <v>0</v>
      </c>
      <c r="F171" s="45">
        <f>SUM(F172:F183)</f>
        <v>0</v>
      </c>
      <c r="G171" s="45">
        <f>SUM(G172:G183)</f>
        <v>0</v>
      </c>
      <c r="H171" s="25" t="s">
        <v>357</v>
      </c>
      <c r="I171" s="27" t="s">
        <v>23</v>
      </c>
      <c r="J171" s="27" t="s">
        <v>65</v>
      </c>
      <c r="K171" s="27" t="s">
        <v>65</v>
      </c>
      <c r="L171" s="27" t="s">
        <v>65</v>
      </c>
    </row>
    <row r="172" spans="1:12" s="2" customFormat="1" ht="21" customHeight="1" x14ac:dyDescent="0.35">
      <c r="A172" s="39"/>
      <c r="B172" s="39"/>
      <c r="C172" s="39"/>
      <c r="D172" s="39"/>
      <c r="E172" s="45"/>
      <c r="F172" s="45"/>
      <c r="G172" s="45"/>
      <c r="H172" s="25" t="s">
        <v>358</v>
      </c>
      <c r="I172" s="27" t="s">
        <v>19</v>
      </c>
      <c r="J172" s="27" t="s">
        <v>359</v>
      </c>
      <c r="K172" s="27" t="s">
        <v>360</v>
      </c>
      <c r="L172" s="27" t="s">
        <v>361</v>
      </c>
    </row>
    <row r="173" spans="1:12" s="2" customFormat="1" ht="31" x14ac:dyDescent="0.35">
      <c r="A173" s="39"/>
      <c r="B173" s="39"/>
      <c r="C173" s="39"/>
      <c r="D173" s="39"/>
      <c r="E173" s="45"/>
      <c r="F173" s="45"/>
      <c r="G173" s="45"/>
      <c r="H173" s="25" t="s">
        <v>362</v>
      </c>
      <c r="I173" s="27" t="s">
        <v>19</v>
      </c>
      <c r="J173" s="27" t="s">
        <v>363</v>
      </c>
      <c r="K173" s="27" t="s">
        <v>364</v>
      </c>
      <c r="L173" s="27" t="s">
        <v>365</v>
      </c>
    </row>
    <row r="174" spans="1:12" s="2" customFormat="1" x14ac:dyDescent="0.35">
      <c r="A174" s="39"/>
      <c r="B174" s="39"/>
      <c r="C174" s="39"/>
      <c r="D174" s="39"/>
      <c r="E174" s="45"/>
      <c r="F174" s="45"/>
      <c r="G174" s="45"/>
      <c r="H174" s="32" t="s">
        <v>366</v>
      </c>
      <c r="I174" s="33" t="s">
        <v>19</v>
      </c>
      <c r="J174" s="33" t="s">
        <v>367</v>
      </c>
      <c r="K174" s="33" t="s">
        <v>367</v>
      </c>
      <c r="L174" s="33" t="s">
        <v>367</v>
      </c>
    </row>
    <row r="175" spans="1:12" s="2" customFormat="1" x14ac:dyDescent="0.35">
      <c r="A175" s="39"/>
      <c r="B175" s="39"/>
      <c r="C175" s="39"/>
      <c r="D175" s="39"/>
      <c r="E175" s="45"/>
      <c r="F175" s="45"/>
      <c r="G175" s="45"/>
      <c r="H175" s="32" t="s">
        <v>368</v>
      </c>
      <c r="I175" s="33" t="s">
        <v>19</v>
      </c>
      <c r="J175" s="33">
        <v>0</v>
      </c>
      <c r="K175" s="33">
        <v>0</v>
      </c>
      <c r="L175" s="33">
        <v>17</v>
      </c>
    </row>
    <row r="176" spans="1:12" s="2" customFormat="1" ht="31" x14ac:dyDescent="0.35">
      <c r="A176" s="39"/>
      <c r="B176" s="39"/>
      <c r="C176" s="39"/>
      <c r="D176" s="39"/>
      <c r="E176" s="45"/>
      <c r="F176" s="45"/>
      <c r="G176" s="45"/>
      <c r="H176" s="32" t="s">
        <v>369</v>
      </c>
      <c r="I176" s="33" t="s">
        <v>19</v>
      </c>
      <c r="J176" s="33" t="s">
        <v>370</v>
      </c>
      <c r="K176" s="33" t="s">
        <v>371</v>
      </c>
      <c r="L176" s="33" t="s">
        <v>372</v>
      </c>
    </row>
    <row r="177" spans="1:12" s="2" customFormat="1" x14ac:dyDescent="0.35">
      <c r="A177" s="39"/>
      <c r="B177" s="39"/>
      <c r="C177" s="39"/>
      <c r="D177" s="39"/>
      <c r="E177" s="45"/>
      <c r="F177" s="45"/>
      <c r="G177" s="45"/>
      <c r="H177" s="32" t="s">
        <v>1051</v>
      </c>
      <c r="I177" s="33" t="s">
        <v>19</v>
      </c>
      <c r="J177" s="33">
        <v>10.1</v>
      </c>
      <c r="K177" s="33">
        <v>10.199999999999999</v>
      </c>
      <c r="L177" s="33">
        <v>10.3</v>
      </c>
    </row>
    <row r="178" spans="1:12" s="2" customFormat="1" x14ac:dyDescent="0.35">
      <c r="A178" s="39"/>
      <c r="B178" s="39"/>
      <c r="C178" s="39"/>
      <c r="D178" s="39"/>
      <c r="E178" s="45"/>
      <c r="F178" s="45"/>
      <c r="G178" s="45"/>
      <c r="H178" s="32" t="s">
        <v>374</v>
      </c>
      <c r="I178" s="33" t="s">
        <v>19</v>
      </c>
      <c r="J178" s="33" t="s">
        <v>86</v>
      </c>
      <c r="K178" s="33" t="s">
        <v>375</v>
      </c>
      <c r="L178" s="33" t="s">
        <v>375</v>
      </c>
    </row>
    <row r="179" spans="1:12" s="2" customFormat="1" x14ac:dyDescent="0.35">
      <c r="A179" s="39"/>
      <c r="B179" s="39"/>
      <c r="C179" s="39"/>
      <c r="D179" s="39"/>
      <c r="E179" s="45"/>
      <c r="F179" s="45"/>
      <c r="G179" s="45"/>
      <c r="H179" s="32" t="s">
        <v>376</v>
      </c>
      <c r="I179" s="33" t="s">
        <v>19</v>
      </c>
      <c r="J179" s="33" t="s">
        <v>373</v>
      </c>
      <c r="K179" s="33" t="s">
        <v>377</v>
      </c>
      <c r="L179" s="33" t="s">
        <v>378</v>
      </c>
    </row>
    <row r="180" spans="1:12" s="2" customFormat="1" ht="31" x14ac:dyDescent="0.35">
      <c r="A180" s="39"/>
      <c r="B180" s="39"/>
      <c r="C180" s="39"/>
      <c r="D180" s="39"/>
      <c r="E180" s="45"/>
      <c r="F180" s="45"/>
      <c r="G180" s="45"/>
      <c r="H180" s="32" t="s">
        <v>379</v>
      </c>
      <c r="I180" s="33" t="s">
        <v>19</v>
      </c>
      <c r="J180" s="33" t="s">
        <v>380</v>
      </c>
      <c r="K180" s="33" t="s">
        <v>380</v>
      </c>
      <c r="L180" s="33" t="s">
        <v>380</v>
      </c>
    </row>
    <row r="181" spans="1:12" s="2" customFormat="1" x14ac:dyDescent="0.35">
      <c r="A181" s="39"/>
      <c r="B181" s="39"/>
      <c r="C181" s="39"/>
      <c r="D181" s="39"/>
      <c r="E181" s="45"/>
      <c r="F181" s="45"/>
      <c r="G181" s="45"/>
      <c r="H181" s="32" t="s">
        <v>381</v>
      </c>
      <c r="I181" s="33" t="s">
        <v>19</v>
      </c>
      <c r="J181" s="33" t="s">
        <v>133</v>
      </c>
      <c r="K181" s="33" t="s">
        <v>133</v>
      </c>
      <c r="L181" s="33" t="s">
        <v>133</v>
      </c>
    </row>
    <row r="182" spans="1:12" s="2" customFormat="1" ht="31" x14ac:dyDescent="0.35">
      <c r="A182" s="39"/>
      <c r="B182" s="39"/>
      <c r="C182" s="39"/>
      <c r="D182" s="39"/>
      <c r="E182" s="45"/>
      <c r="F182" s="45"/>
      <c r="G182" s="45"/>
      <c r="H182" s="32" t="s">
        <v>382</v>
      </c>
      <c r="I182" s="33" t="s">
        <v>19</v>
      </c>
      <c r="J182" s="33" t="s">
        <v>383</v>
      </c>
      <c r="K182" s="33" t="s">
        <v>188</v>
      </c>
      <c r="L182" s="33" t="s">
        <v>384</v>
      </c>
    </row>
    <row r="183" spans="1:12" s="2" customFormat="1" x14ac:dyDescent="0.35">
      <c r="A183" s="39"/>
      <c r="B183" s="39"/>
      <c r="C183" s="39"/>
      <c r="D183" s="39"/>
      <c r="E183" s="45"/>
      <c r="F183" s="45"/>
      <c r="G183" s="45"/>
      <c r="H183" s="32" t="s">
        <v>385</v>
      </c>
      <c r="I183" s="33" t="s">
        <v>19</v>
      </c>
      <c r="J183" s="33">
        <v>22.3</v>
      </c>
      <c r="K183" s="33">
        <v>16</v>
      </c>
      <c r="L183" s="33">
        <v>16.5</v>
      </c>
    </row>
    <row r="184" spans="1:12" s="2" customFormat="1" ht="88.5" customHeight="1" x14ac:dyDescent="0.35">
      <c r="A184" s="25" t="s">
        <v>386</v>
      </c>
      <c r="B184" s="25" t="s">
        <v>387</v>
      </c>
      <c r="C184" s="25" t="s">
        <v>176</v>
      </c>
      <c r="D184" s="25"/>
      <c r="E184" s="30">
        <v>0</v>
      </c>
      <c r="F184" s="30">
        <v>0</v>
      </c>
      <c r="G184" s="30">
        <v>0</v>
      </c>
      <c r="H184" s="25" t="s">
        <v>388</v>
      </c>
      <c r="I184" s="27" t="s">
        <v>23</v>
      </c>
      <c r="J184" s="27" t="s">
        <v>389</v>
      </c>
      <c r="K184" s="27" t="s">
        <v>389</v>
      </c>
      <c r="L184" s="27" t="s">
        <v>389</v>
      </c>
    </row>
    <row r="185" spans="1:12" s="2" customFormat="1" ht="47.4" customHeight="1" x14ac:dyDescent="0.35">
      <c r="A185" s="25" t="s">
        <v>390</v>
      </c>
      <c r="B185" s="39" t="s">
        <v>391</v>
      </c>
      <c r="C185" s="39"/>
      <c r="D185" s="39"/>
      <c r="E185" s="26">
        <f>E186+E221+E223+E228+E239</f>
        <v>3035148</v>
      </c>
      <c r="F185" s="26">
        <f>F186+F221+F223+F228+F239</f>
        <v>2606574</v>
      </c>
      <c r="G185" s="26">
        <f>G186+G221+G223+G228+G239</f>
        <v>2607819</v>
      </c>
      <c r="H185" s="41"/>
      <c r="I185" s="41"/>
      <c r="J185" s="41"/>
      <c r="K185" s="41"/>
      <c r="L185" s="41"/>
    </row>
    <row r="186" spans="1:12" s="2" customFormat="1" ht="63" customHeight="1" x14ac:dyDescent="0.35">
      <c r="A186" s="28" t="s">
        <v>392</v>
      </c>
      <c r="B186" s="38" t="s">
        <v>393</v>
      </c>
      <c r="C186" s="38"/>
      <c r="D186" s="38"/>
      <c r="E186" s="29">
        <f>SUM(E187:E187)</f>
        <v>15000</v>
      </c>
      <c r="F186" s="29">
        <f>SUM(F187:F187)</f>
        <v>15000</v>
      </c>
      <c r="G186" s="29">
        <f>SUM(G187:G187)</f>
        <v>15000</v>
      </c>
      <c r="H186" s="40"/>
      <c r="I186" s="40"/>
      <c r="J186" s="40"/>
      <c r="K186" s="40"/>
      <c r="L186" s="40"/>
    </row>
    <row r="187" spans="1:12" s="2" customFormat="1" ht="62" x14ac:dyDescent="0.35">
      <c r="A187" s="39" t="s">
        <v>394</v>
      </c>
      <c r="B187" s="39" t="s">
        <v>395</v>
      </c>
      <c r="C187" s="39" t="s">
        <v>153</v>
      </c>
      <c r="D187" s="39" t="s">
        <v>21</v>
      </c>
      <c r="E187" s="42">
        <v>15000</v>
      </c>
      <c r="F187" s="42">
        <v>15000</v>
      </c>
      <c r="G187" s="42">
        <v>15000</v>
      </c>
      <c r="H187" s="25" t="s">
        <v>1086</v>
      </c>
      <c r="I187" s="27" t="s">
        <v>23</v>
      </c>
      <c r="J187" s="27" t="s">
        <v>97</v>
      </c>
      <c r="K187" s="27" t="s">
        <v>97</v>
      </c>
      <c r="L187" s="27" t="s">
        <v>97</v>
      </c>
    </row>
    <row r="188" spans="1:12" s="2" customFormat="1" ht="31" x14ac:dyDescent="0.35">
      <c r="A188" s="39"/>
      <c r="B188" s="39"/>
      <c r="C188" s="39"/>
      <c r="D188" s="39"/>
      <c r="E188" s="42"/>
      <c r="F188" s="42"/>
      <c r="G188" s="42"/>
      <c r="H188" s="25" t="s">
        <v>396</v>
      </c>
      <c r="I188" s="27" t="s">
        <v>23</v>
      </c>
      <c r="J188" s="27" t="s">
        <v>397</v>
      </c>
      <c r="K188" s="27" t="s">
        <v>397</v>
      </c>
      <c r="L188" s="27" t="s">
        <v>397</v>
      </c>
    </row>
    <row r="189" spans="1:12" s="2" customFormat="1" ht="46.5" x14ac:dyDescent="0.35">
      <c r="A189" s="39"/>
      <c r="B189" s="39"/>
      <c r="C189" s="39"/>
      <c r="D189" s="39"/>
      <c r="E189" s="42"/>
      <c r="F189" s="42"/>
      <c r="G189" s="42"/>
      <c r="H189" s="25" t="s">
        <v>398</v>
      </c>
      <c r="I189" s="27" t="s">
        <v>19</v>
      </c>
      <c r="J189" s="27" t="s">
        <v>399</v>
      </c>
      <c r="K189" s="27" t="s">
        <v>204</v>
      </c>
      <c r="L189" s="27" t="s">
        <v>204</v>
      </c>
    </row>
    <row r="190" spans="1:12" s="2" customFormat="1" ht="62" x14ac:dyDescent="0.35">
      <c r="A190" s="39"/>
      <c r="B190" s="39"/>
      <c r="C190" s="39"/>
      <c r="D190" s="39"/>
      <c r="E190" s="42"/>
      <c r="F190" s="42"/>
      <c r="G190" s="42"/>
      <c r="H190" s="25" t="s">
        <v>400</v>
      </c>
      <c r="I190" s="27" t="s">
        <v>23</v>
      </c>
      <c r="J190" s="27" t="s">
        <v>84</v>
      </c>
      <c r="K190" s="27" t="s">
        <v>86</v>
      </c>
      <c r="L190" s="27" t="s">
        <v>299</v>
      </c>
    </row>
    <row r="191" spans="1:12" s="2" customFormat="1" ht="36" customHeight="1" x14ac:dyDescent="0.35">
      <c r="A191" s="39"/>
      <c r="B191" s="39"/>
      <c r="C191" s="39"/>
      <c r="D191" s="39"/>
      <c r="E191" s="42"/>
      <c r="F191" s="42"/>
      <c r="G191" s="42"/>
      <c r="H191" s="25" t="s">
        <v>401</v>
      </c>
      <c r="I191" s="27" t="s">
        <v>23</v>
      </c>
      <c r="J191" s="27" t="s">
        <v>402</v>
      </c>
      <c r="K191" s="27" t="s">
        <v>403</v>
      </c>
      <c r="L191" s="27" t="s">
        <v>404</v>
      </c>
    </row>
    <row r="192" spans="1:12" s="2" customFormat="1" ht="46.5" x14ac:dyDescent="0.35">
      <c r="A192" s="39"/>
      <c r="B192" s="39"/>
      <c r="C192" s="39"/>
      <c r="D192" s="39"/>
      <c r="E192" s="42"/>
      <c r="F192" s="42"/>
      <c r="G192" s="42"/>
      <c r="H192" s="25" t="s">
        <v>405</v>
      </c>
      <c r="I192" s="27" t="s">
        <v>19</v>
      </c>
      <c r="J192" s="27" t="s">
        <v>406</v>
      </c>
      <c r="K192" s="27" t="s">
        <v>407</v>
      </c>
      <c r="L192" s="27" t="s">
        <v>204</v>
      </c>
    </row>
    <row r="193" spans="1:12" s="2" customFormat="1" ht="62" x14ac:dyDescent="0.35">
      <c r="A193" s="39"/>
      <c r="B193" s="39"/>
      <c r="C193" s="39"/>
      <c r="D193" s="39"/>
      <c r="E193" s="42"/>
      <c r="F193" s="42"/>
      <c r="G193" s="42"/>
      <c r="H193" s="25" t="s">
        <v>1085</v>
      </c>
      <c r="I193" s="27" t="s">
        <v>23</v>
      </c>
      <c r="J193" s="27" t="s">
        <v>86</v>
      </c>
      <c r="K193" s="27" t="s">
        <v>86</v>
      </c>
      <c r="L193" s="27" t="s">
        <v>86</v>
      </c>
    </row>
    <row r="194" spans="1:12" s="2" customFormat="1" ht="31" x14ac:dyDescent="0.35">
      <c r="A194" s="39"/>
      <c r="B194" s="39"/>
      <c r="C194" s="39"/>
      <c r="D194" s="39"/>
      <c r="E194" s="42"/>
      <c r="F194" s="42"/>
      <c r="G194" s="42"/>
      <c r="H194" s="25" t="s">
        <v>408</v>
      </c>
      <c r="I194" s="27" t="s">
        <v>23</v>
      </c>
      <c r="J194" s="27" t="s">
        <v>409</v>
      </c>
      <c r="K194" s="27" t="s">
        <v>409</v>
      </c>
      <c r="L194" s="27" t="s">
        <v>409</v>
      </c>
    </row>
    <row r="195" spans="1:12" s="2" customFormat="1" ht="46.5" x14ac:dyDescent="0.35">
      <c r="A195" s="39"/>
      <c r="B195" s="39"/>
      <c r="C195" s="39"/>
      <c r="D195" s="39"/>
      <c r="E195" s="42"/>
      <c r="F195" s="42"/>
      <c r="G195" s="42"/>
      <c r="H195" s="25" t="s">
        <v>410</v>
      </c>
      <c r="I195" s="27" t="s">
        <v>19</v>
      </c>
      <c r="J195" s="27" t="s">
        <v>407</v>
      </c>
      <c r="K195" s="27" t="s">
        <v>411</v>
      </c>
      <c r="L195" s="27" t="s">
        <v>412</v>
      </c>
    </row>
    <row r="196" spans="1:12" s="2" customFormat="1" ht="62" x14ac:dyDescent="0.35">
      <c r="A196" s="41"/>
      <c r="B196" s="41"/>
      <c r="C196" s="41"/>
      <c r="D196" s="41"/>
      <c r="E196" s="41"/>
      <c r="F196" s="41"/>
      <c r="G196" s="41"/>
      <c r="H196" s="25" t="s">
        <v>1084</v>
      </c>
      <c r="I196" s="27" t="s">
        <v>23</v>
      </c>
      <c r="J196" s="27" t="s">
        <v>49</v>
      </c>
      <c r="K196" s="27" t="s">
        <v>49</v>
      </c>
      <c r="L196" s="27" t="s">
        <v>389</v>
      </c>
    </row>
    <row r="197" spans="1:12" s="2" customFormat="1" ht="33" customHeight="1" x14ac:dyDescent="0.35">
      <c r="A197" s="41"/>
      <c r="B197" s="41"/>
      <c r="C197" s="41"/>
      <c r="D197" s="41"/>
      <c r="E197" s="41"/>
      <c r="F197" s="41"/>
      <c r="G197" s="41"/>
      <c r="H197" s="25" t="s">
        <v>413</v>
      </c>
      <c r="I197" s="27" t="s">
        <v>23</v>
      </c>
      <c r="J197" s="27" t="s">
        <v>414</v>
      </c>
      <c r="K197" s="27" t="s">
        <v>414</v>
      </c>
      <c r="L197" s="27" t="s">
        <v>415</v>
      </c>
    </row>
    <row r="198" spans="1:12" s="2" customFormat="1" ht="46.5" x14ac:dyDescent="0.35">
      <c r="A198" s="41"/>
      <c r="B198" s="41"/>
      <c r="C198" s="41"/>
      <c r="D198" s="41"/>
      <c r="E198" s="41"/>
      <c r="F198" s="41"/>
      <c r="G198" s="41"/>
      <c r="H198" s="25" t="s">
        <v>416</v>
      </c>
      <c r="I198" s="27" t="s">
        <v>19</v>
      </c>
      <c r="J198" s="27" t="s">
        <v>417</v>
      </c>
      <c r="K198" s="27" t="s">
        <v>399</v>
      </c>
      <c r="L198" s="27" t="s">
        <v>204</v>
      </c>
    </row>
    <row r="199" spans="1:12" s="2" customFormat="1" ht="62" x14ac:dyDescent="0.35">
      <c r="A199" s="41"/>
      <c r="B199" s="41"/>
      <c r="C199" s="41"/>
      <c r="D199" s="41"/>
      <c r="E199" s="41"/>
      <c r="F199" s="41"/>
      <c r="G199" s="41"/>
      <c r="H199" s="25" t="s">
        <v>1083</v>
      </c>
      <c r="I199" s="27" t="s">
        <v>23</v>
      </c>
      <c r="J199" s="27" t="s">
        <v>110</v>
      </c>
      <c r="K199" s="27" t="s">
        <v>110</v>
      </c>
      <c r="L199" s="27" t="s">
        <v>110</v>
      </c>
    </row>
    <row r="200" spans="1:12" s="2" customFormat="1" ht="31" x14ac:dyDescent="0.35">
      <c r="A200" s="41"/>
      <c r="B200" s="41"/>
      <c r="C200" s="41"/>
      <c r="D200" s="41"/>
      <c r="E200" s="41"/>
      <c r="F200" s="41"/>
      <c r="G200" s="41"/>
      <c r="H200" s="25" t="s">
        <v>418</v>
      </c>
      <c r="I200" s="27" t="s">
        <v>23</v>
      </c>
      <c r="J200" s="27" t="s">
        <v>157</v>
      </c>
      <c r="K200" s="27" t="s">
        <v>157</v>
      </c>
      <c r="L200" s="27" t="s">
        <v>157</v>
      </c>
    </row>
    <row r="201" spans="1:12" s="2" customFormat="1" ht="46.5" x14ac:dyDescent="0.35">
      <c r="A201" s="41"/>
      <c r="B201" s="41"/>
      <c r="C201" s="41"/>
      <c r="D201" s="41"/>
      <c r="E201" s="41"/>
      <c r="F201" s="41"/>
      <c r="G201" s="41"/>
      <c r="H201" s="25" t="s">
        <v>419</v>
      </c>
      <c r="I201" s="27" t="s">
        <v>19</v>
      </c>
      <c r="J201" s="27" t="s">
        <v>20</v>
      </c>
      <c r="K201" s="27" t="s">
        <v>20</v>
      </c>
      <c r="L201" s="27" t="s">
        <v>20</v>
      </c>
    </row>
    <row r="202" spans="1:12" s="2" customFormat="1" ht="62" x14ac:dyDescent="0.35">
      <c r="A202" s="41"/>
      <c r="B202" s="41"/>
      <c r="C202" s="41"/>
      <c r="D202" s="41"/>
      <c r="E202" s="41"/>
      <c r="F202" s="41"/>
      <c r="G202" s="41"/>
      <c r="H202" s="25" t="s">
        <v>1082</v>
      </c>
      <c r="I202" s="27" t="s">
        <v>23</v>
      </c>
      <c r="J202" s="27" t="s">
        <v>49</v>
      </c>
      <c r="K202" s="27" t="s">
        <v>49</v>
      </c>
      <c r="L202" s="27" t="s">
        <v>49</v>
      </c>
    </row>
    <row r="203" spans="1:12" s="2" customFormat="1" ht="31" x14ac:dyDescent="0.35">
      <c r="A203" s="41"/>
      <c r="B203" s="41"/>
      <c r="C203" s="41"/>
      <c r="D203" s="41"/>
      <c r="E203" s="41"/>
      <c r="F203" s="41"/>
      <c r="G203" s="41"/>
      <c r="H203" s="25" t="s">
        <v>420</v>
      </c>
      <c r="I203" s="27" t="s">
        <v>23</v>
      </c>
      <c r="J203" s="27" t="s">
        <v>421</v>
      </c>
      <c r="K203" s="27" t="s">
        <v>421</v>
      </c>
      <c r="L203" s="27" t="s">
        <v>421</v>
      </c>
    </row>
    <row r="204" spans="1:12" s="2" customFormat="1" ht="46.5" x14ac:dyDescent="0.35">
      <c r="A204" s="41"/>
      <c r="B204" s="41"/>
      <c r="C204" s="41"/>
      <c r="D204" s="41"/>
      <c r="E204" s="41"/>
      <c r="F204" s="41"/>
      <c r="G204" s="41"/>
      <c r="H204" s="25" t="s">
        <v>422</v>
      </c>
      <c r="I204" s="27" t="s">
        <v>19</v>
      </c>
      <c r="J204" s="27" t="s">
        <v>423</v>
      </c>
      <c r="K204" s="27" t="s">
        <v>423</v>
      </c>
      <c r="L204" s="27" t="s">
        <v>423</v>
      </c>
    </row>
    <row r="205" spans="1:12" s="2" customFormat="1" ht="62" x14ac:dyDescent="0.35">
      <c r="A205" s="41"/>
      <c r="B205" s="41"/>
      <c r="C205" s="41"/>
      <c r="D205" s="41"/>
      <c r="E205" s="41"/>
      <c r="F205" s="41"/>
      <c r="G205" s="41"/>
      <c r="H205" s="25" t="s">
        <v>1081</v>
      </c>
      <c r="I205" s="27" t="s">
        <v>23</v>
      </c>
      <c r="J205" s="27" t="s">
        <v>49</v>
      </c>
      <c r="K205" s="27" t="s">
        <v>49</v>
      </c>
      <c r="L205" s="27" t="s">
        <v>49</v>
      </c>
    </row>
    <row r="206" spans="1:12" s="2" customFormat="1" ht="31" x14ac:dyDescent="0.35">
      <c r="A206" s="41"/>
      <c r="B206" s="41"/>
      <c r="C206" s="41"/>
      <c r="D206" s="41"/>
      <c r="E206" s="41"/>
      <c r="F206" s="41"/>
      <c r="G206" s="41"/>
      <c r="H206" s="25" t="s">
        <v>424</v>
      </c>
      <c r="I206" s="27" t="s">
        <v>23</v>
      </c>
      <c r="J206" s="27" t="s">
        <v>415</v>
      </c>
      <c r="K206" s="27" t="s">
        <v>425</v>
      </c>
      <c r="L206" s="27" t="s">
        <v>426</v>
      </c>
    </row>
    <row r="207" spans="1:12" s="2" customFormat="1" ht="46.5" x14ac:dyDescent="0.35">
      <c r="A207" s="41"/>
      <c r="B207" s="41"/>
      <c r="C207" s="41"/>
      <c r="D207" s="41"/>
      <c r="E207" s="41"/>
      <c r="F207" s="41"/>
      <c r="G207" s="41"/>
      <c r="H207" s="25" t="s">
        <v>427</v>
      </c>
      <c r="I207" s="27" t="s">
        <v>19</v>
      </c>
      <c r="J207" s="27" t="s">
        <v>423</v>
      </c>
      <c r="K207" s="27" t="s">
        <v>423</v>
      </c>
      <c r="L207" s="27" t="s">
        <v>423</v>
      </c>
    </row>
    <row r="208" spans="1:12" s="2" customFormat="1" ht="62" x14ac:dyDescent="0.35">
      <c r="A208" s="41"/>
      <c r="B208" s="41"/>
      <c r="C208" s="41"/>
      <c r="D208" s="41"/>
      <c r="E208" s="41"/>
      <c r="F208" s="41"/>
      <c r="G208" s="41"/>
      <c r="H208" s="25" t="s">
        <v>1080</v>
      </c>
      <c r="I208" s="27" t="s">
        <v>23</v>
      </c>
      <c r="J208" s="27" t="s">
        <v>137</v>
      </c>
      <c r="K208" s="27" t="s">
        <v>49</v>
      </c>
      <c r="L208" s="27" t="s">
        <v>49</v>
      </c>
    </row>
    <row r="209" spans="1:12" s="2" customFormat="1" ht="31" x14ac:dyDescent="0.35">
      <c r="A209" s="41"/>
      <c r="B209" s="41"/>
      <c r="C209" s="41"/>
      <c r="D209" s="41"/>
      <c r="E209" s="42">
        <v>0</v>
      </c>
      <c r="F209" s="42">
        <v>0</v>
      </c>
      <c r="G209" s="42">
        <v>0</v>
      </c>
      <c r="H209" s="25" t="s">
        <v>428</v>
      </c>
      <c r="I209" s="27" t="s">
        <v>23</v>
      </c>
      <c r="J209" s="27" t="s">
        <v>429</v>
      </c>
      <c r="K209" s="27" t="s">
        <v>430</v>
      </c>
      <c r="L209" s="27" t="s">
        <v>430</v>
      </c>
    </row>
    <row r="210" spans="1:12" s="2" customFormat="1" ht="46.5" x14ac:dyDescent="0.35">
      <c r="A210" s="41"/>
      <c r="B210" s="41"/>
      <c r="C210" s="41"/>
      <c r="D210" s="41"/>
      <c r="E210" s="42"/>
      <c r="F210" s="42"/>
      <c r="G210" s="42"/>
      <c r="H210" s="25" t="s">
        <v>431</v>
      </c>
      <c r="I210" s="27" t="s">
        <v>19</v>
      </c>
      <c r="J210" s="27" t="s">
        <v>423</v>
      </c>
      <c r="K210" s="27" t="s">
        <v>423</v>
      </c>
      <c r="L210" s="27" t="s">
        <v>423</v>
      </c>
    </row>
    <row r="211" spans="1:12" s="2" customFormat="1" ht="62" x14ac:dyDescent="0.35">
      <c r="A211" s="41"/>
      <c r="B211" s="41"/>
      <c r="C211" s="41"/>
      <c r="D211" s="41"/>
      <c r="E211" s="42"/>
      <c r="F211" s="42"/>
      <c r="G211" s="42"/>
      <c r="H211" s="25" t="s">
        <v>1079</v>
      </c>
      <c r="I211" s="27" t="s">
        <v>23</v>
      </c>
      <c r="J211" s="27" t="s">
        <v>389</v>
      </c>
      <c r="K211" s="27" t="s">
        <v>389</v>
      </c>
      <c r="L211" s="27" t="s">
        <v>389</v>
      </c>
    </row>
    <row r="212" spans="1:12" s="2" customFormat="1" ht="31" x14ac:dyDescent="0.35">
      <c r="A212" s="41"/>
      <c r="B212" s="41"/>
      <c r="C212" s="41"/>
      <c r="D212" s="41"/>
      <c r="E212" s="42"/>
      <c r="F212" s="42"/>
      <c r="G212" s="42"/>
      <c r="H212" s="25" t="s">
        <v>432</v>
      </c>
      <c r="I212" s="27" t="s">
        <v>23</v>
      </c>
      <c r="J212" s="27" t="s">
        <v>433</v>
      </c>
      <c r="K212" s="27" t="s">
        <v>433</v>
      </c>
      <c r="L212" s="27" t="s">
        <v>433</v>
      </c>
    </row>
    <row r="213" spans="1:12" s="2" customFormat="1" ht="46.5" x14ac:dyDescent="0.35">
      <c r="A213" s="41"/>
      <c r="B213" s="41"/>
      <c r="C213" s="41"/>
      <c r="D213" s="41"/>
      <c r="E213" s="42"/>
      <c r="F213" s="42"/>
      <c r="G213" s="42"/>
      <c r="H213" s="25" t="s">
        <v>434</v>
      </c>
      <c r="I213" s="27" t="s">
        <v>19</v>
      </c>
      <c r="J213" s="27" t="s">
        <v>20</v>
      </c>
      <c r="K213" s="27" t="s">
        <v>20</v>
      </c>
      <c r="L213" s="27" t="s">
        <v>20</v>
      </c>
    </row>
    <row r="214" spans="1:12" s="2" customFormat="1" ht="62" x14ac:dyDescent="0.35">
      <c r="A214" s="41"/>
      <c r="B214" s="41"/>
      <c r="C214" s="41"/>
      <c r="D214" s="41"/>
      <c r="E214" s="42"/>
      <c r="F214" s="42"/>
      <c r="G214" s="42"/>
      <c r="H214" s="25" t="s">
        <v>1078</v>
      </c>
      <c r="I214" s="27" t="s">
        <v>23</v>
      </c>
      <c r="J214" s="27" t="s">
        <v>110</v>
      </c>
      <c r="K214" s="27" t="s">
        <v>110</v>
      </c>
      <c r="L214" s="27" t="s">
        <v>110</v>
      </c>
    </row>
    <row r="215" spans="1:12" s="2" customFormat="1" ht="31" x14ac:dyDescent="0.35">
      <c r="A215" s="41"/>
      <c r="B215" s="41"/>
      <c r="C215" s="41"/>
      <c r="D215" s="41"/>
      <c r="E215" s="42"/>
      <c r="F215" s="42"/>
      <c r="G215" s="42"/>
      <c r="H215" s="25" t="s">
        <v>435</v>
      </c>
      <c r="I215" s="27" t="s">
        <v>23</v>
      </c>
      <c r="J215" s="27" t="s">
        <v>436</v>
      </c>
      <c r="K215" s="27" t="s">
        <v>436</v>
      </c>
      <c r="L215" s="27" t="s">
        <v>437</v>
      </c>
    </row>
    <row r="216" spans="1:12" s="2" customFormat="1" ht="46.5" x14ac:dyDescent="0.35">
      <c r="A216" s="41"/>
      <c r="B216" s="41"/>
      <c r="C216" s="41"/>
      <c r="D216" s="41"/>
      <c r="E216" s="42"/>
      <c r="F216" s="42"/>
      <c r="G216" s="42"/>
      <c r="H216" s="25" t="s">
        <v>438</v>
      </c>
      <c r="I216" s="27" t="s">
        <v>19</v>
      </c>
      <c r="J216" s="27" t="s">
        <v>412</v>
      </c>
      <c r="K216" s="27" t="s">
        <v>412</v>
      </c>
      <c r="L216" s="27" t="s">
        <v>412</v>
      </c>
    </row>
    <row r="217" spans="1:12" s="2" customFormat="1" ht="62" x14ac:dyDescent="0.35">
      <c r="A217" s="41"/>
      <c r="B217" s="41"/>
      <c r="C217" s="41"/>
      <c r="D217" s="41"/>
      <c r="E217" s="42"/>
      <c r="F217" s="42"/>
      <c r="G217" s="42"/>
      <c r="H217" s="25" t="s">
        <v>1077</v>
      </c>
      <c r="I217" s="27" t="s">
        <v>23</v>
      </c>
      <c r="J217" s="27" t="s">
        <v>389</v>
      </c>
      <c r="K217" s="27" t="s">
        <v>47</v>
      </c>
      <c r="L217" s="27" t="s">
        <v>84</v>
      </c>
    </row>
    <row r="218" spans="1:12" s="2" customFormat="1" ht="31" x14ac:dyDescent="0.35">
      <c r="A218" s="41"/>
      <c r="B218" s="41"/>
      <c r="C218" s="41"/>
      <c r="D218" s="41"/>
      <c r="E218" s="42"/>
      <c r="F218" s="42"/>
      <c r="G218" s="42"/>
      <c r="H218" s="25" t="s">
        <v>439</v>
      </c>
      <c r="I218" s="27" t="s">
        <v>23</v>
      </c>
      <c r="J218" s="27" t="s">
        <v>440</v>
      </c>
      <c r="K218" s="27" t="s">
        <v>441</v>
      </c>
      <c r="L218" s="27" t="s">
        <v>442</v>
      </c>
    </row>
    <row r="219" spans="1:12" s="2" customFormat="1" ht="46.5" x14ac:dyDescent="0.35">
      <c r="A219" s="41"/>
      <c r="B219" s="41"/>
      <c r="C219" s="41"/>
      <c r="D219" s="41"/>
      <c r="E219" s="42"/>
      <c r="F219" s="42"/>
      <c r="G219" s="42"/>
      <c r="H219" s="25" t="s">
        <v>443</v>
      </c>
      <c r="I219" s="27" t="s">
        <v>19</v>
      </c>
      <c r="J219" s="27" t="s">
        <v>444</v>
      </c>
      <c r="K219" s="27" t="s">
        <v>444</v>
      </c>
      <c r="L219" s="27" t="s">
        <v>445</v>
      </c>
    </row>
    <row r="220" spans="1:12" s="2" customFormat="1" hidden="1" x14ac:dyDescent="0.35">
      <c r="A220" s="25"/>
      <c r="B220" s="25"/>
      <c r="C220" s="25"/>
      <c r="D220" s="25"/>
      <c r="E220" s="30"/>
      <c r="F220" s="30"/>
      <c r="G220" s="30"/>
      <c r="H220" s="25"/>
      <c r="I220" s="27"/>
      <c r="J220" s="27"/>
      <c r="K220" s="27"/>
      <c r="L220" s="27"/>
    </row>
    <row r="221" spans="1:12" s="2" customFormat="1" ht="32" customHeight="1" x14ac:dyDescent="0.35">
      <c r="A221" s="28" t="s">
        <v>446</v>
      </c>
      <c r="B221" s="38" t="s">
        <v>447</v>
      </c>
      <c r="C221" s="38"/>
      <c r="D221" s="38"/>
      <c r="E221" s="29">
        <f t="shared" ref="E221:G221" si="0">SUM(E222:E222)</f>
        <v>206854</v>
      </c>
      <c r="F221" s="29">
        <f t="shared" si="0"/>
        <v>0</v>
      </c>
      <c r="G221" s="29">
        <f t="shared" si="0"/>
        <v>0</v>
      </c>
      <c r="H221" s="40"/>
      <c r="I221" s="40"/>
      <c r="J221" s="40"/>
      <c r="K221" s="40"/>
      <c r="L221" s="40"/>
    </row>
    <row r="222" spans="1:12" s="2" customFormat="1" ht="77.5" x14ac:dyDescent="0.35">
      <c r="A222" s="25" t="s">
        <v>448</v>
      </c>
      <c r="B222" s="25" t="s">
        <v>449</v>
      </c>
      <c r="C222" s="25" t="s">
        <v>176</v>
      </c>
      <c r="D222" s="25" t="s">
        <v>451</v>
      </c>
      <c r="E222" s="30">
        <v>206854</v>
      </c>
      <c r="F222" s="30">
        <v>0</v>
      </c>
      <c r="G222" s="30">
        <v>0</v>
      </c>
      <c r="H222" s="25" t="s">
        <v>450</v>
      </c>
      <c r="I222" s="27" t="s">
        <v>23</v>
      </c>
      <c r="J222" s="27" t="s">
        <v>97</v>
      </c>
      <c r="K222" s="27" t="s">
        <v>97</v>
      </c>
      <c r="L222" s="27" t="s">
        <v>97</v>
      </c>
    </row>
    <row r="223" spans="1:12" s="2" customFormat="1" ht="32" customHeight="1" x14ac:dyDescent="0.35">
      <c r="A223" s="28" t="s">
        <v>452</v>
      </c>
      <c r="B223" s="38" t="s">
        <v>453</v>
      </c>
      <c r="C223" s="38"/>
      <c r="D223" s="38"/>
      <c r="E223" s="29">
        <f>SUM(E224:E224)</f>
        <v>400000</v>
      </c>
      <c r="F223" s="29">
        <f>SUM(F224:F224)</f>
        <v>400000</v>
      </c>
      <c r="G223" s="29">
        <f>SUM(G224:G224)</f>
        <v>400000</v>
      </c>
      <c r="H223" s="40"/>
      <c r="I223" s="40"/>
      <c r="J223" s="40"/>
      <c r="K223" s="40"/>
      <c r="L223" s="40"/>
    </row>
    <row r="224" spans="1:12" s="2" customFormat="1" ht="21.75" customHeight="1" x14ac:dyDescent="0.35">
      <c r="A224" s="39" t="s">
        <v>454</v>
      </c>
      <c r="B224" s="39" t="s">
        <v>455</v>
      </c>
      <c r="C224" s="39" t="s">
        <v>456</v>
      </c>
      <c r="D224" s="39" t="s">
        <v>21</v>
      </c>
      <c r="E224" s="42">
        <v>400000</v>
      </c>
      <c r="F224" s="42">
        <v>400000</v>
      </c>
      <c r="G224" s="42">
        <v>400000</v>
      </c>
      <c r="H224" s="25" t="s">
        <v>457</v>
      </c>
      <c r="I224" s="27" t="s">
        <v>23</v>
      </c>
      <c r="J224" s="27" t="s">
        <v>458</v>
      </c>
      <c r="K224" s="27" t="s">
        <v>459</v>
      </c>
      <c r="L224" s="27" t="s">
        <v>460</v>
      </c>
    </row>
    <row r="225" spans="1:12" s="2" customFormat="1" ht="46.5" x14ac:dyDescent="0.35">
      <c r="A225" s="39"/>
      <c r="B225" s="39"/>
      <c r="C225" s="39"/>
      <c r="D225" s="39"/>
      <c r="E225" s="42"/>
      <c r="F225" s="42"/>
      <c r="G225" s="42"/>
      <c r="H225" s="25" t="s">
        <v>461</v>
      </c>
      <c r="I225" s="27" t="s">
        <v>23</v>
      </c>
      <c r="J225" s="27" t="s">
        <v>117</v>
      </c>
      <c r="K225" s="27" t="s">
        <v>117</v>
      </c>
      <c r="L225" s="27" t="s">
        <v>462</v>
      </c>
    </row>
    <row r="226" spans="1:12" s="2" customFormat="1" ht="31" x14ac:dyDescent="0.35">
      <c r="A226" s="39"/>
      <c r="B226" s="39"/>
      <c r="C226" s="39"/>
      <c r="D226" s="39"/>
      <c r="E226" s="42"/>
      <c r="F226" s="42"/>
      <c r="G226" s="42"/>
      <c r="H226" s="25" t="s">
        <v>463</v>
      </c>
      <c r="I226" s="27" t="s">
        <v>19</v>
      </c>
      <c r="J226" s="27" t="s">
        <v>464</v>
      </c>
      <c r="K226" s="27" t="s">
        <v>465</v>
      </c>
      <c r="L226" s="27" t="s">
        <v>466</v>
      </c>
    </row>
    <row r="227" spans="1:12" s="2" customFormat="1" hidden="1" x14ac:dyDescent="0.35">
      <c r="A227" s="25"/>
      <c r="B227" s="25"/>
      <c r="C227" s="25"/>
      <c r="D227" s="25"/>
      <c r="E227" s="30"/>
      <c r="F227" s="30"/>
      <c r="G227" s="30"/>
      <c r="H227" s="25"/>
      <c r="I227" s="27"/>
      <c r="J227" s="27"/>
      <c r="K227" s="27"/>
      <c r="L227" s="27"/>
    </row>
    <row r="228" spans="1:12" s="2" customFormat="1" x14ac:dyDescent="0.35">
      <c r="A228" s="28" t="s">
        <v>467</v>
      </c>
      <c r="B228" s="38" t="s">
        <v>468</v>
      </c>
      <c r="C228" s="38"/>
      <c r="D228" s="38"/>
      <c r="E228" s="29">
        <f>E229+E230+E234+E238</f>
        <v>592493</v>
      </c>
      <c r="F228" s="29">
        <f>F229+F230+F234+F238</f>
        <v>562493</v>
      </c>
      <c r="G228" s="29">
        <f>G229+G230+G234+G238</f>
        <v>562493</v>
      </c>
      <c r="H228" s="40"/>
      <c r="I228" s="40"/>
      <c r="J228" s="40"/>
      <c r="K228" s="40"/>
      <c r="L228" s="40"/>
    </row>
    <row r="229" spans="1:12" s="2" customFormat="1" ht="46.5" x14ac:dyDescent="0.35">
      <c r="A229" s="25" t="s">
        <v>469</v>
      </c>
      <c r="B229" s="25" t="s">
        <v>470</v>
      </c>
      <c r="C229" s="25" t="s">
        <v>471</v>
      </c>
      <c r="D229" s="25" t="s">
        <v>21</v>
      </c>
      <c r="E229" s="30">
        <v>7530</v>
      </c>
      <c r="F229" s="30">
        <v>7530</v>
      </c>
      <c r="G229" s="30">
        <v>7530</v>
      </c>
      <c r="H229" s="25" t="s">
        <v>472</v>
      </c>
      <c r="I229" s="27" t="s">
        <v>23</v>
      </c>
      <c r="J229" s="27" t="s">
        <v>110</v>
      </c>
      <c r="K229" s="27" t="s">
        <v>110</v>
      </c>
      <c r="L229" s="27" t="s">
        <v>110</v>
      </c>
    </row>
    <row r="230" spans="1:12" s="2" customFormat="1" ht="47.25" customHeight="1" x14ac:dyDescent="0.35">
      <c r="A230" s="39" t="s">
        <v>473</v>
      </c>
      <c r="B230" s="39" t="s">
        <v>474</v>
      </c>
      <c r="C230" s="39" t="s">
        <v>475</v>
      </c>
      <c r="D230" s="39" t="s">
        <v>21</v>
      </c>
      <c r="E230" s="42">
        <v>472655</v>
      </c>
      <c r="F230" s="42">
        <v>442655</v>
      </c>
      <c r="G230" s="42">
        <v>442655</v>
      </c>
      <c r="H230" s="25" t="s">
        <v>476</v>
      </c>
      <c r="I230" s="27" t="s">
        <v>23</v>
      </c>
      <c r="J230" s="27" t="s">
        <v>233</v>
      </c>
      <c r="K230" s="27" t="s">
        <v>233</v>
      </c>
      <c r="L230" s="27" t="s">
        <v>233</v>
      </c>
    </row>
    <row r="231" spans="1:12" s="2" customFormat="1" ht="31" x14ac:dyDescent="0.35">
      <c r="A231" s="39"/>
      <c r="B231" s="39"/>
      <c r="C231" s="39"/>
      <c r="D231" s="39"/>
      <c r="E231" s="42"/>
      <c r="F231" s="42"/>
      <c r="G231" s="42"/>
      <c r="H231" s="25" t="s">
        <v>477</v>
      </c>
      <c r="I231" s="27" t="s">
        <v>23</v>
      </c>
      <c r="J231" s="27" t="s">
        <v>346</v>
      </c>
      <c r="K231" s="27" t="s">
        <v>346</v>
      </c>
      <c r="L231" s="27" t="s">
        <v>346</v>
      </c>
    </row>
    <row r="232" spans="1:12" s="2" customFormat="1" ht="31" x14ac:dyDescent="0.35">
      <c r="A232" s="39"/>
      <c r="B232" s="39"/>
      <c r="C232" s="39"/>
      <c r="D232" s="39"/>
      <c r="E232" s="42"/>
      <c r="F232" s="42"/>
      <c r="G232" s="42"/>
      <c r="H232" s="25" t="s">
        <v>1076</v>
      </c>
      <c r="I232" s="27" t="s">
        <v>23</v>
      </c>
      <c r="J232" s="27" t="s">
        <v>231</v>
      </c>
      <c r="K232" s="27" t="s">
        <v>231</v>
      </c>
      <c r="L232" s="27" t="s">
        <v>231</v>
      </c>
    </row>
    <row r="233" spans="1:12" s="2" customFormat="1" hidden="1" x14ac:dyDescent="0.35">
      <c r="A233" s="25"/>
      <c r="B233" s="25"/>
      <c r="C233" s="25"/>
      <c r="D233" s="25"/>
      <c r="E233" s="30"/>
      <c r="F233" s="30"/>
      <c r="G233" s="30"/>
      <c r="H233" s="25"/>
      <c r="I233" s="27"/>
      <c r="J233" s="27"/>
      <c r="K233" s="27"/>
      <c r="L233" s="27"/>
    </row>
    <row r="234" spans="1:12" s="2" customFormat="1" ht="77.5" x14ac:dyDescent="0.35">
      <c r="A234" s="25" t="s">
        <v>478</v>
      </c>
      <c r="B234" s="25" t="s">
        <v>479</v>
      </c>
      <c r="C234" s="25" t="s">
        <v>475</v>
      </c>
      <c r="D234" s="25" t="s">
        <v>21</v>
      </c>
      <c r="E234" s="30">
        <v>85000</v>
      </c>
      <c r="F234" s="30">
        <v>85000</v>
      </c>
      <c r="G234" s="30">
        <v>85000</v>
      </c>
      <c r="H234" s="25" t="s">
        <v>1106</v>
      </c>
      <c r="I234" s="27" t="s">
        <v>23</v>
      </c>
      <c r="J234" s="27" t="s">
        <v>480</v>
      </c>
      <c r="K234" s="27" t="s">
        <v>480</v>
      </c>
      <c r="L234" s="27" t="s">
        <v>480</v>
      </c>
    </row>
    <row r="235" spans="1:12" s="2" customFormat="1" ht="46.5" x14ac:dyDescent="0.35">
      <c r="A235" s="41"/>
      <c r="B235" s="41"/>
      <c r="C235" s="41"/>
      <c r="D235" s="41"/>
      <c r="E235" s="42">
        <v>0</v>
      </c>
      <c r="F235" s="42">
        <v>0</v>
      </c>
      <c r="G235" s="42">
        <v>0</v>
      </c>
      <c r="H235" s="25" t="s">
        <v>481</v>
      </c>
      <c r="I235" s="27" t="s">
        <v>23</v>
      </c>
      <c r="J235" s="27" t="s">
        <v>482</v>
      </c>
      <c r="K235" s="27" t="s">
        <v>482</v>
      </c>
      <c r="L235" s="27" t="s">
        <v>482</v>
      </c>
    </row>
    <row r="236" spans="1:12" s="2" customFormat="1" ht="46.5" x14ac:dyDescent="0.35">
      <c r="A236" s="41"/>
      <c r="B236" s="41"/>
      <c r="C236" s="41"/>
      <c r="D236" s="41"/>
      <c r="E236" s="42"/>
      <c r="F236" s="42"/>
      <c r="G236" s="42"/>
      <c r="H236" s="25" t="s">
        <v>483</v>
      </c>
      <c r="I236" s="27" t="s">
        <v>23</v>
      </c>
      <c r="J236" s="27" t="s">
        <v>65</v>
      </c>
      <c r="K236" s="27" t="s">
        <v>65</v>
      </c>
      <c r="L236" s="27" t="s">
        <v>65</v>
      </c>
    </row>
    <row r="237" spans="1:12" s="2" customFormat="1" hidden="1" x14ac:dyDescent="0.35">
      <c r="A237" s="25"/>
      <c r="B237" s="25"/>
      <c r="C237" s="25"/>
      <c r="D237" s="25"/>
      <c r="E237" s="30"/>
      <c r="F237" s="30"/>
      <c r="G237" s="30"/>
      <c r="H237" s="25"/>
      <c r="I237" s="27"/>
      <c r="J237" s="27"/>
      <c r="K237" s="27"/>
      <c r="L237" s="27"/>
    </row>
    <row r="238" spans="1:12" s="2" customFormat="1" ht="46.5" x14ac:dyDescent="0.35">
      <c r="A238" s="25" t="s">
        <v>484</v>
      </c>
      <c r="B238" s="25" t="s">
        <v>485</v>
      </c>
      <c r="C238" s="25" t="s">
        <v>471</v>
      </c>
      <c r="D238" s="25" t="s">
        <v>21</v>
      </c>
      <c r="E238" s="30">
        <v>27308</v>
      </c>
      <c r="F238" s="30">
        <v>27308</v>
      </c>
      <c r="G238" s="30">
        <v>27308</v>
      </c>
      <c r="H238" s="25" t="s">
        <v>486</v>
      </c>
      <c r="I238" s="27" t="s">
        <v>19</v>
      </c>
      <c r="J238" s="27" t="s">
        <v>203</v>
      </c>
      <c r="K238" s="27" t="s">
        <v>203</v>
      </c>
      <c r="L238" s="27" t="s">
        <v>203</v>
      </c>
    </row>
    <row r="239" spans="1:12" s="2" customFormat="1" ht="32" customHeight="1" x14ac:dyDescent="0.35">
      <c r="A239" s="28" t="s">
        <v>487</v>
      </c>
      <c r="B239" s="38" t="s">
        <v>488</v>
      </c>
      <c r="C239" s="38"/>
      <c r="D239" s="38"/>
      <c r="E239" s="29">
        <f>E240+E248+E258+E261+E264+E269+E272+E273</f>
        <v>1820801</v>
      </c>
      <c r="F239" s="29">
        <f>F240+F248+F258+F261+F264+F269+F272+F273</f>
        <v>1629081</v>
      </c>
      <c r="G239" s="29">
        <f>G240+G248+G258+G261+G264+G269+G272+G273</f>
        <v>1630326</v>
      </c>
      <c r="H239" s="40"/>
      <c r="I239" s="40"/>
      <c r="J239" s="40"/>
      <c r="K239" s="40"/>
      <c r="L239" s="40"/>
    </row>
    <row r="240" spans="1:12" s="2" customFormat="1" ht="45" customHeight="1" x14ac:dyDescent="0.35">
      <c r="A240" s="39" t="s">
        <v>489</v>
      </c>
      <c r="B240" s="39" t="s">
        <v>490</v>
      </c>
      <c r="C240" s="39" t="s">
        <v>314</v>
      </c>
      <c r="D240" s="25" t="s">
        <v>1049</v>
      </c>
      <c r="E240" s="26">
        <f>SUM(E241:E247)</f>
        <v>1397901</v>
      </c>
      <c r="F240" s="26">
        <f>SUM(F241:F247)</f>
        <v>1205881</v>
      </c>
      <c r="G240" s="26">
        <f>SUM(G241:G247)</f>
        <v>1206926</v>
      </c>
      <c r="H240" s="25" t="s">
        <v>491</v>
      </c>
      <c r="I240" s="27" t="s">
        <v>19</v>
      </c>
      <c r="J240" s="27" t="s">
        <v>399</v>
      </c>
      <c r="K240" s="27" t="s">
        <v>399</v>
      </c>
      <c r="L240" s="27" t="s">
        <v>399</v>
      </c>
    </row>
    <row r="241" spans="1:12" s="2" customFormat="1" ht="46.5" x14ac:dyDescent="0.35">
      <c r="A241" s="39"/>
      <c r="B241" s="39"/>
      <c r="C241" s="39"/>
      <c r="D241" s="25" t="s">
        <v>58</v>
      </c>
      <c r="E241" s="30">
        <v>443158.36</v>
      </c>
      <c r="F241" s="30">
        <v>0</v>
      </c>
      <c r="G241" s="30">
        <v>0</v>
      </c>
      <c r="H241" s="25" t="s">
        <v>492</v>
      </c>
      <c r="I241" s="27" t="s">
        <v>23</v>
      </c>
      <c r="J241" s="27" t="s">
        <v>493</v>
      </c>
      <c r="K241" s="27" t="s">
        <v>493</v>
      </c>
      <c r="L241" s="27" t="s">
        <v>494</v>
      </c>
    </row>
    <row r="242" spans="1:12" s="2" customFormat="1" ht="31" x14ac:dyDescent="0.35">
      <c r="A242" s="39"/>
      <c r="B242" s="39"/>
      <c r="C242" s="39"/>
      <c r="D242" s="37" t="s">
        <v>21</v>
      </c>
      <c r="E242" s="30">
        <v>954742.64</v>
      </c>
      <c r="F242" s="30">
        <v>1205881</v>
      </c>
      <c r="G242" s="30">
        <v>1206926</v>
      </c>
      <c r="H242" s="25" t="s">
        <v>495</v>
      </c>
      <c r="I242" s="27" t="s">
        <v>23</v>
      </c>
      <c r="J242" s="27" t="s">
        <v>496</v>
      </c>
      <c r="K242" s="27" t="s">
        <v>496</v>
      </c>
      <c r="L242" s="27" t="s">
        <v>496</v>
      </c>
    </row>
    <row r="243" spans="1:12" s="2" customFormat="1" ht="46.5" x14ac:dyDescent="0.35">
      <c r="A243" s="39"/>
      <c r="B243" s="39"/>
      <c r="C243" s="39"/>
      <c r="D243" s="39"/>
      <c r="E243" s="53"/>
      <c r="F243" s="53"/>
      <c r="G243" s="53"/>
      <c r="H243" s="25" t="s">
        <v>497</v>
      </c>
      <c r="I243" s="27" t="s">
        <v>23</v>
      </c>
      <c r="J243" s="27" t="s">
        <v>498</v>
      </c>
      <c r="K243" s="27" t="s">
        <v>499</v>
      </c>
      <c r="L243" s="27" t="s">
        <v>500</v>
      </c>
    </row>
    <row r="244" spans="1:12" s="2" customFormat="1" ht="31" x14ac:dyDescent="0.35">
      <c r="A244" s="39"/>
      <c r="B244" s="39"/>
      <c r="C244" s="39"/>
      <c r="D244" s="39"/>
      <c r="E244" s="53"/>
      <c r="F244" s="53"/>
      <c r="G244" s="53"/>
      <c r="H244" s="25" t="s">
        <v>501</v>
      </c>
      <c r="I244" s="27" t="s">
        <v>23</v>
      </c>
      <c r="J244" s="27" t="s">
        <v>502</v>
      </c>
      <c r="K244" s="27" t="s">
        <v>502</v>
      </c>
      <c r="L244" s="27" t="s">
        <v>503</v>
      </c>
    </row>
    <row r="245" spans="1:12" s="2" customFormat="1" ht="46.5" x14ac:dyDescent="0.35">
      <c r="A245" s="39"/>
      <c r="B245" s="39"/>
      <c r="C245" s="39"/>
      <c r="D245" s="39"/>
      <c r="E245" s="53"/>
      <c r="F245" s="53"/>
      <c r="G245" s="53"/>
      <c r="H245" s="25" t="s">
        <v>1074</v>
      </c>
      <c r="I245" s="27" t="s">
        <v>23</v>
      </c>
      <c r="J245" s="27" t="s">
        <v>146</v>
      </c>
      <c r="K245" s="27" t="s">
        <v>146</v>
      </c>
      <c r="L245" s="27" t="s">
        <v>146</v>
      </c>
    </row>
    <row r="246" spans="1:12" s="2" customFormat="1" hidden="1" x14ac:dyDescent="0.35">
      <c r="A246" s="25"/>
      <c r="B246" s="25"/>
      <c r="C246" s="25"/>
      <c r="D246" s="25"/>
      <c r="E246" s="30"/>
      <c r="F246" s="30"/>
      <c r="G246" s="30"/>
      <c r="H246" s="25"/>
      <c r="I246" s="27"/>
      <c r="J246" s="27"/>
      <c r="K246" s="27"/>
      <c r="L246" s="27"/>
    </row>
    <row r="247" spans="1:12" s="2" customFormat="1" hidden="1" x14ac:dyDescent="0.35">
      <c r="A247" s="25"/>
      <c r="B247" s="25"/>
      <c r="C247" s="25"/>
      <c r="D247" s="25"/>
      <c r="E247" s="30"/>
      <c r="F247" s="30"/>
      <c r="G247" s="30"/>
      <c r="H247" s="25"/>
      <c r="I247" s="27"/>
      <c r="J247" s="27"/>
      <c r="K247" s="27"/>
      <c r="L247" s="27"/>
    </row>
    <row r="248" spans="1:12" s="2" customFormat="1" ht="31" x14ac:dyDescent="0.35">
      <c r="A248" s="39" t="s">
        <v>504</v>
      </c>
      <c r="B248" s="39" t="s">
        <v>505</v>
      </c>
      <c r="C248" s="39" t="s">
        <v>314</v>
      </c>
      <c r="D248" s="25" t="s">
        <v>1049</v>
      </c>
      <c r="E248" s="26">
        <f>SUM(E249:E257)</f>
        <v>166400</v>
      </c>
      <c r="F248" s="26">
        <f>SUM(F249:F257)</f>
        <v>166400</v>
      </c>
      <c r="G248" s="26">
        <f>SUM(G249:G257)</f>
        <v>166400</v>
      </c>
      <c r="H248" s="25" t="s">
        <v>1075</v>
      </c>
      <c r="I248" s="27" t="s">
        <v>19</v>
      </c>
      <c r="J248" s="27" t="s">
        <v>20</v>
      </c>
      <c r="K248" s="27" t="s">
        <v>20</v>
      </c>
      <c r="L248" s="27" t="s">
        <v>20</v>
      </c>
    </row>
    <row r="249" spans="1:12" s="2" customFormat="1" ht="46.5" x14ac:dyDescent="0.35">
      <c r="A249" s="39"/>
      <c r="B249" s="39"/>
      <c r="C249" s="39"/>
      <c r="D249" s="25" t="s">
        <v>243</v>
      </c>
      <c r="E249" s="30">
        <v>154400</v>
      </c>
      <c r="F249" s="30">
        <v>154400</v>
      </c>
      <c r="G249" s="30">
        <v>154400</v>
      </c>
      <c r="H249" s="25" t="s">
        <v>1073</v>
      </c>
      <c r="I249" s="27" t="s">
        <v>23</v>
      </c>
      <c r="J249" s="27" t="s">
        <v>25</v>
      </c>
      <c r="K249" s="27" t="s">
        <v>25</v>
      </c>
      <c r="L249" s="27" t="s">
        <v>25</v>
      </c>
    </row>
    <row r="250" spans="1:12" s="2" customFormat="1" ht="31" x14ac:dyDescent="0.35">
      <c r="A250" s="39"/>
      <c r="B250" s="39"/>
      <c r="C250" s="39"/>
      <c r="D250" s="39" t="s">
        <v>21</v>
      </c>
      <c r="E250" s="42">
        <v>12000</v>
      </c>
      <c r="F250" s="42">
        <v>12000</v>
      </c>
      <c r="G250" s="42">
        <v>12000</v>
      </c>
      <c r="H250" s="25" t="s">
        <v>1107</v>
      </c>
      <c r="I250" s="27" t="s">
        <v>23</v>
      </c>
      <c r="J250" s="27" t="s">
        <v>65</v>
      </c>
      <c r="K250" s="27" t="s">
        <v>65</v>
      </c>
      <c r="L250" s="27" t="s">
        <v>65</v>
      </c>
    </row>
    <row r="251" spans="1:12" s="2" customFormat="1" ht="46.5" x14ac:dyDescent="0.35">
      <c r="A251" s="39"/>
      <c r="B251" s="39"/>
      <c r="C251" s="39"/>
      <c r="D251" s="39"/>
      <c r="E251" s="42"/>
      <c r="F251" s="42"/>
      <c r="G251" s="42"/>
      <c r="H251" s="25" t="s">
        <v>506</v>
      </c>
      <c r="I251" s="27" t="s">
        <v>19</v>
      </c>
      <c r="J251" s="27" t="s">
        <v>20</v>
      </c>
      <c r="K251" s="27" t="s">
        <v>20</v>
      </c>
      <c r="L251" s="27" t="s">
        <v>20</v>
      </c>
    </row>
    <row r="252" spans="1:12" s="2" customFormat="1" ht="46.5" x14ac:dyDescent="0.35">
      <c r="A252" s="39"/>
      <c r="B252" s="39"/>
      <c r="C252" s="39"/>
      <c r="D252" s="39"/>
      <c r="E252" s="42"/>
      <c r="F252" s="42"/>
      <c r="G252" s="42"/>
      <c r="H252" s="25" t="s">
        <v>507</v>
      </c>
      <c r="I252" s="27" t="s">
        <v>23</v>
      </c>
      <c r="J252" s="27" t="s">
        <v>97</v>
      </c>
      <c r="K252" s="27" t="s">
        <v>97</v>
      </c>
      <c r="L252" s="27" t="s">
        <v>97</v>
      </c>
    </row>
    <row r="253" spans="1:12" s="2" customFormat="1" ht="46.5" x14ac:dyDescent="0.35">
      <c r="A253" s="39"/>
      <c r="B253" s="39"/>
      <c r="C253" s="39"/>
      <c r="D253" s="39"/>
      <c r="E253" s="42"/>
      <c r="F253" s="42"/>
      <c r="G253" s="42"/>
      <c r="H253" s="25" t="s">
        <v>508</v>
      </c>
      <c r="I253" s="27" t="s">
        <v>19</v>
      </c>
      <c r="J253" s="27" t="s">
        <v>20</v>
      </c>
      <c r="K253" s="27" t="s">
        <v>20</v>
      </c>
      <c r="L253" s="27" t="s">
        <v>20</v>
      </c>
    </row>
    <row r="254" spans="1:12" s="2" customFormat="1" ht="37.5" customHeight="1" x14ac:dyDescent="0.35">
      <c r="A254" s="39"/>
      <c r="B254" s="39"/>
      <c r="C254" s="39"/>
      <c r="D254" s="39"/>
      <c r="E254" s="42"/>
      <c r="F254" s="42"/>
      <c r="G254" s="42"/>
      <c r="H254" s="25" t="s">
        <v>509</v>
      </c>
      <c r="I254" s="27" t="s">
        <v>23</v>
      </c>
      <c r="J254" s="27" t="s">
        <v>510</v>
      </c>
      <c r="K254" s="27" t="s">
        <v>511</v>
      </c>
      <c r="L254" s="27" t="s">
        <v>511</v>
      </c>
    </row>
    <row r="255" spans="1:12" s="2" customFormat="1" ht="46.5" x14ac:dyDescent="0.35">
      <c r="A255" s="39"/>
      <c r="B255" s="39"/>
      <c r="C255" s="39"/>
      <c r="D255" s="39"/>
      <c r="E255" s="42"/>
      <c r="F255" s="42"/>
      <c r="G255" s="42"/>
      <c r="H255" s="25" t="s">
        <v>512</v>
      </c>
      <c r="I255" s="27" t="s">
        <v>19</v>
      </c>
      <c r="J255" s="27" t="s">
        <v>20</v>
      </c>
      <c r="K255" s="27" t="s">
        <v>20</v>
      </c>
      <c r="L255" s="27" t="s">
        <v>20</v>
      </c>
    </row>
    <row r="256" spans="1:12" s="2" customFormat="1" hidden="1" x14ac:dyDescent="0.35">
      <c r="A256" s="25"/>
      <c r="B256" s="25"/>
      <c r="C256" s="25"/>
      <c r="D256" s="25"/>
      <c r="E256" s="30"/>
      <c r="F256" s="30"/>
      <c r="G256" s="30"/>
      <c r="H256" s="25"/>
      <c r="I256" s="27"/>
      <c r="J256" s="27"/>
      <c r="K256" s="27"/>
      <c r="L256" s="27"/>
    </row>
    <row r="257" spans="1:12" s="2" customFormat="1" hidden="1" x14ac:dyDescent="0.35">
      <c r="A257" s="25"/>
      <c r="B257" s="25"/>
      <c r="C257" s="25"/>
      <c r="D257" s="25"/>
      <c r="E257" s="30"/>
      <c r="F257" s="30"/>
      <c r="G257" s="30"/>
      <c r="H257" s="25"/>
      <c r="I257" s="27"/>
      <c r="J257" s="27"/>
      <c r="K257" s="27"/>
      <c r="L257" s="27"/>
    </row>
    <row r="258" spans="1:12" s="2" customFormat="1" ht="46.5" x14ac:dyDescent="0.35">
      <c r="A258" s="39" t="s">
        <v>513</v>
      </c>
      <c r="B258" s="39" t="s">
        <v>514</v>
      </c>
      <c r="C258" s="39" t="s">
        <v>314</v>
      </c>
      <c r="D258" s="39" t="s">
        <v>243</v>
      </c>
      <c r="E258" s="42">
        <v>26000</v>
      </c>
      <c r="F258" s="42">
        <v>26300</v>
      </c>
      <c r="G258" s="42">
        <v>26500</v>
      </c>
      <c r="H258" s="25" t="s">
        <v>515</v>
      </c>
      <c r="I258" s="27" t="s">
        <v>23</v>
      </c>
      <c r="J258" s="27" t="s">
        <v>97</v>
      </c>
      <c r="K258" s="27" t="s">
        <v>97</v>
      </c>
      <c r="L258" s="27" t="s">
        <v>97</v>
      </c>
    </row>
    <row r="259" spans="1:12" s="2" customFormat="1" ht="31" x14ac:dyDescent="0.35">
      <c r="A259" s="39"/>
      <c r="B259" s="39"/>
      <c r="C259" s="39"/>
      <c r="D259" s="39"/>
      <c r="E259" s="42"/>
      <c r="F259" s="42"/>
      <c r="G259" s="42"/>
      <c r="H259" s="25" t="s">
        <v>516</v>
      </c>
      <c r="I259" s="27" t="s">
        <v>23</v>
      </c>
      <c r="J259" s="27" t="s">
        <v>97</v>
      </c>
      <c r="K259" s="27" t="s">
        <v>97</v>
      </c>
      <c r="L259" s="27" t="s">
        <v>97</v>
      </c>
    </row>
    <row r="260" spans="1:12" s="2" customFormat="1" hidden="1" x14ac:dyDescent="0.35">
      <c r="A260" s="25"/>
      <c r="B260" s="25"/>
      <c r="C260" s="25"/>
      <c r="D260" s="25"/>
      <c r="E260" s="30"/>
      <c r="F260" s="30"/>
      <c r="G260" s="30"/>
      <c r="H260" s="25"/>
      <c r="I260" s="27"/>
      <c r="J260" s="27"/>
      <c r="K260" s="27"/>
      <c r="L260" s="27"/>
    </row>
    <row r="261" spans="1:12" s="2" customFormat="1" ht="31" x14ac:dyDescent="0.35">
      <c r="A261" s="39" t="s">
        <v>517</v>
      </c>
      <c r="B261" s="39" t="s">
        <v>518</v>
      </c>
      <c r="C261" s="39" t="s">
        <v>314</v>
      </c>
      <c r="D261" s="39" t="s">
        <v>21</v>
      </c>
      <c r="E261" s="42">
        <v>80000</v>
      </c>
      <c r="F261" s="42">
        <v>80000</v>
      </c>
      <c r="G261" s="42">
        <v>80000</v>
      </c>
      <c r="H261" s="25" t="s">
        <v>519</v>
      </c>
      <c r="I261" s="27" t="s">
        <v>23</v>
      </c>
      <c r="J261" s="27" t="s">
        <v>520</v>
      </c>
      <c r="K261" s="27" t="s">
        <v>520</v>
      </c>
      <c r="L261" s="27" t="s">
        <v>520</v>
      </c>
    </row>
    <row r="262" spans="1:12" s="2" customFormat="1" ht="62" x14ac:dyDescent="0.35">
      <c r="A262" s="39"/>
      <c r="B262" s="39"/>
      <c r="C262" s="39"/>
      <c r="D262" s="39"/>
      <c r="E262" s="42"/>
      <c r="F262" s="42"/>
      <c r="G262" s="42"/>
      <c r="H262" s="25" t="s">
        <v>521</v>
      </c>
      <c r="I262" s="27" t="s">
        <v>19</v>
      </c>
      <c r="J262" s="27" t="s">
        <v>20</v>
      </c>
      <c r="K262" s="27" t="s">
        <v>20</v>
      </c>
      <c r="L262" s="27" t="s">
        <v>20</v>
      </c>
    </row>
    <row r="263" spans="1:12" s="2" customFormat="1" hidden="1" x14ac:dyDescent="0.35">
      <c r="A263" s="25"/>
      <c r="B263" s="25"/>
      <c r="C263" s="25"/>
      <c r="D263" s="25"/>
      <c r="E263" s="30"/>
      <c r="F263" s="30"/>
      <c r="G263" s="30"/>
      <c r="H263" s="25"/>
      <c r="I263" s="27"/>
      <c r="J263" s="27"/>
      <c r="K263" s="27"/>
      <c r="L263" s="27"/>
    </row>
    <row r="264" spans="1:12" s="2" customFormat="1" ht="54.75" customHeight="1" x14ac:dyDescent="0.35">
      <c r="A264" s="39" t="s">
        <v>522</v>
      </c>
      <c r="B264" s="39" t="s">
        <v>1071</v>
      </c>
      <c r="C264" s="39" t="s">
        <v>314</v>
      </c>
      <c r="D264" s="39" t="s">
        <v>21</v>
      </c>
      <c r="E264" s="42">
        <v>37000</v>
      </c>
      <c r="F264" s="42">
        <v>37000</v>
      </c>
      <c r="G264" s="42">
        <v>37000</v>
      </c>
      <c r="H264" s="25" t="s">
        <v>523</v>
      </c>
      <c r="I264" s="27" t="s">
        <v>19</v>
      </c>
      <c r="J264" s="27" t="s">
        <v>524</v>
      </c>
      <c r="K264" s="27" t="s">
        <v>524</v>
      </c>
      <c r="L264" s="27" t="s">
        <v>524</v>
      </c>
    </row>
    <row r="265" spans="1:12" s="2" customFormat="1" ht="31" x14ac:dyDescent="0.35">
      <c r="A265" s="39"/>
      <c r="B265" s="39"/>
      <c r="C265" s="39"/>
      <c r="D265" s="39"/>
      <c r="E265" s="42"/>
      <c r="F265" s="42"/>
      <c r="G265" s="42"/>
      <c r="H265" s="25" t="s">
        <v>525</v>
      </c>
      <c r="I265" s="27" t="s">
        <v>23</v>
      </c>
      <c r="J265" s="27" t="s">
        <v>526</v>
      </c>
      <c r="K265" s="27" t="s">
        <v>526</v>
      </c>
      <c r="L265" s="27" t="s">
        <v>526</v>
      </c>
    </row>
    <row r="266" spans="1:12" s="2" customFormat="1" ht="31" x14ac:dyDescent="0.35">
      <c r="A266" s="39"/>
      <c r="B266" s="39"/>
      <c r="C266" s="39"/>
      <c r="D266" s="39"/>
      <c r="E266" s="42"/>
      <c r="F266" s="42"/>
      <c r="G266" s="42"/>
      <c r="H266" s="25" t="s">
        <v>527</v>
      </c>
      <c r="I266" s="27" t="s">
        <v>23</v>
      </c>
      <c r="J266" s="27" t="s">
        <v>440</v>
      </c>
      <c r="K266" s="27" t="s">
        <v>440</v>
      </c>
      <c r="L266" s="27" t="s">
        <v>442</v>
      </c>
    </row>
    <row r="267" spans="1:12" s="2" customFormat="1" ht="77.5" x14ac:dyDescent="0.35">
      <c r="A267" s="39"/>
      <c r="B267" s="39"/>
      <c r="C267" s="39"/>
      <c r="D267" s="39"/>
      <c r="E267" s="42"/>
      <c r="F267" s="42"/>
      <c r="G267" s="42"/>
      <c r="H267" s="25" t="s">
        <v>1108</v>
      </c>
      <c r="I267" s="27" t="s">
        <v>23</v>
      </c>
      <c r="J267" s="27" t="s">
        <v>528</v>
      </c>
      <c r="K267" s="27" t="s">
        <v>528</v>
      </c>
      <c r="L267" s="27" t="s">
        <v>528</v>
      </c>
    </row>
    <row r="268" spans="1:12" s="2" customFormat="1" hidden="1" x14ac:dyDescent="0.35">
      <c r="A268" s="25"/>
      <c r="B268" s="25"/>
      <c r="C268" s="25"/>
      <c r="D268" s="25"/>
      <c r="E268" s="30"/>
      <c r="F268" s="30"/>
      <c r="G268" s="30"/>
      <c r="H268" s="25"/>
      <c r="I268" s="27"/>
      <c r="J268" s="27"/>
      <c r="K268" s="27"/>
      <c r="L268" s="27"/>
    </row>
    <row r="269" spans="1:12" s="2" customFormat="1" ht="31" x14ac:dyDescent="0.35">
      <c r="A269" s="39" t="s">
        <v>529</v>
      </c>
      <c r="B269" s="39" t="s">
        <v>530</v>
      </c>
      <c r="C269" s="39" t="s">
        <v>196</v>
      </c>
      <c r="D269" s="39" t="s">
        <v>21</v>
      </c>
      <c r="E269" s="42">
        <v>13500</v>
      </c>
      <c r="F269" s="42">
        <v>13500</v>
      </c>
      <c r="G269" s="42">
        <v>13500</v>
      </c>
      <c r="H269" s="25" t="s">
        <v>531</v>
      </c>
      <c r="I269" s="27" t="s">
        <v>19</v>
      </c>
      <c r="J269" s="27" t="s">
        <v>20</v>
      </c>
      <c r="K269" s="27" t="s">
        <v>20</v>
      </c>
      <c r="L269" s="27" t="s">
        <v>20</v>
      </c>
    </row>
    <row r="270" spans="1:12" s="2" customFormat="1" x14ac:dyDescent="0.35">
      <c r="A270" s="39"/>
      <c r="B270" s="39"/>
      <c r="C270" s="39"/>
      <c r="D270" s="39"/>
      <c r="E270" s="42"/>
      <c r="F270" s="42"/>
      <c r="G270" s="42"/>
      <c r="H270" s="25" t="s">
        <v>532</v>
      </c>
      <c r="I270" s="27" t="s">
        <v>23</v>
      </c>
      <c r="J270" s="27" t="s">
        <v>203</v>
      </c>
      <c r="K270" s="27" t="s">
        <v>203</v>
      </c>
      <c r="L270" s="27" t="s">
        <v>203</v>
      </c>
    </row>
    <row r="271" spans="1:12" s="2" customFormat="1" hidden="1" x14ac:dyDescent="0.35">
      <c r="A271" s="25"/>
      <c r="B271" s="25"/>
      <c r="C271" s="25"/>
      <c r="D271" s="25"/>
      <c r="E271" s="30"/>
      <c r="F271" s="30"/>
      <c r="G271" s="30"/>
      <c r="H271" s="25"/>
      <c r="I271" s="27"/>
      <c r="J271" s="27"/>
      <c r="K271" s="27"/>
      <c r="L271" s="27"/>
    </row>
    <row r="272" spans="1:12" s="2" customFormat="1" ht="62" x14ac:dyDescent="0.35">
      <c r="A272" s="25" t="s">
        <v>533</v>
      </c>
      <c r="B272" s="25" t="s">
        <v>534</v>
      </c>
      <c r="C272" s="25" t="s">
        <v>314</v>
      </c>
      <c r="D272" s="25"/>
      <c r="E272" s="30">
        <v>0</v>
      </c>
      <c r="F272" s="30">
        <v>0</v>
      </c>
      <c r="G272" s="30">
        <v>0</v>
      </c>
      <c r="H272" s="25" t="s">
        <v>1072</v>
      </c>
      <c r="I272" s="27" t="s">
        <v>535</v>
      </c>
      <c r="J272" s="27" t="s">
        <v>115</v>
      </c>
      <c r="K272" s="27" t="s">
        <v>115</v>
      </c>
      <c r="L272" s="27" t="s">
        <v>115</v>
      </c>
    </row>
    <row r="273" spans="1:12" s="2" customFormat="1" ht="77.5" x14ac:dyDescent="0.35">
      <c r="A273" s="25" t="s">
        <v>536</v>
      </c>
      <c r="B273" s="25" t="s">
        <v>537</v>
      </c>
      <c r="C273" s="25" t="s">
        <v>538</v>
      </c>
      <c r="D273" s="25" t="s">
        <v>21</v>
      </c>
      <c r="E273" s="30">
        <v>100000</v>
      </c>
      <c r="F273" s="30">
        <v>100000</v>
      </c>
      <c r="G273" s="30">
        <v>100000</v>
      </c>
      <c r="H273" s="25" t="s">
        <v>539</v>
      </c>
      <c r="I273" s="27" t="s">
        <v>19</v>
      </c>
      <c r="J273" s="27" t="s">
        <v>20</v>
      </c>
      <c r="K273" s="27" t="s">
        <v>20</v>
      </c>
      <c r="L273" s="27" t="s">
        <v>20</v>
      </c>
    </row>
    <row r="274" spans="1:12" s="2" customFormat="1" ht="43.5" customHeight="1" x14ac:dyDescent="0.35">
      <c r="A274" s="23" t="s">
        <v>540</v>
      </c>
      <c r="B274" s="44" t="s">
        <v>541</v>
      </c>
      <c r="C274" s="44"/>
      <c r="D274" s="44"/>
      <c r="E274" s="24">
        <f>E275+E347+E361</f>
        <v>149353876.57999998</v>
      </c>
      <c r="F274" s="24">
        <f>F275+F347+F361</f>
        <v>132721989</v>
      </c>
      <c r="G274" s="24">
        <f>G275+G347+G361</f>
        <v>104931273</v>
      </c>
      <c r="H274" s="43"/>
      <c r="I274" s="43"/>
      <c r="J274" s="43"/>
      <c r="K274" s="43"/>
      <c r="L274" s="43"/>
    </row>
    <row r="275" spans="1:12" s="2" customFormat="1" ht="32" customHeight="1" x14ac:dyDescent="0.35">
      <c r="A275" s="25" t="s">
        <v>542</v>
      </c>
      <c r="B275" s="39" t="s">
        <v>543</v>
      </c>
      <c r="C275" s="39"/>
      <c r="D275" s="39"/>
      <c r="E275" s="26">
        <f>E276+E297+E330+E337+E338+E346</f>
        <v>114747545.95</v>
      </c>
      <c r="F275" s="26">
        <f>F276+F297+F330+F337+F338+F346</f>
        <v>99362384</v>
      </c>
      <c r="G275" s="26">
        <f>G276+G297+G330+G337+G338+G346</f>
        <v>71461668</v>
      </c>
      <c r="H275" s="41"/>
      <c r="I275" s="41"/>
      <c r="J275" s="41"/>
      <c r="K275" s="41"/>
      <c r="L275" s="41"/>
    </row>
    <row r="276" spans="1:12" s="2" customFormat="1" ht="32" customHeight="1" x14ac:dyDescent="0.35">
      <c r="A276" s="28" t="s">
        <v>544</v>
      </c>
      <c r="B276" s="38" t="s">
        <v>545</v>
      </c>
      <c r="C276" s="38"/>
      <c r="D276" s="38"/>
      <c r="E276" s="29">
        <f>E277+E280+E289+E294</f>
        <v>17915000</v>
      </c>
      <c r="F276" s="29">
        <f>F277+F280+F289+F294</f>
        <v>12010000</v>
      </c>
      <c r="G276" s="29">
        <f>G277+G280+G289+G294</f>
        <v>12010000</v>
      </c>
      <c r="H276" s="40"/>
      <c r="I276" s="40"/>
      <c r="J276" s="40"/>
      <c r="K276" s="40"/>
      <c r="L276" s="40"/>
    </row>
    <row r="277" spans="1:12" s="2" customFormat="1" ht="43.5" customHeight="1" x14ac:dyDescent="0.35">
      <c r="A277" s="39" t="s">
        <v>546</v>
      </c>
      <c r="B277" s="39" t="s">
        <v>547</v>
      </c>
      <c r="C277" s="39" t="s">
        <v>229</v>
      </c>
      <c r="D277" s="25" t="s">
        <v>1049</v>
      </c>
      <c r="E277" s="26">
        <f>SUM(E278:E279)</f>
        <v>15000</v>
      </c>
      <c r="F277" s="26">
        <f>SUM(F278:F279)</f>
        <v>10000</v>
      </c>
      <c r="G277" s="26">
        <f>SUM(G278:G279)</f>
        <v>10000</v>
      </c>
      <c r="H277" s="39" t="s">
        <v>548</v>
      </c>
      <c r="I277" s="41" t="s">
        <v>19</v>
      </c>
      <c r="J277" s="41" t="s">
        <v>549</v>
      </c>
      <c r="K277" s="41" t="s">
        <v>417</v>
      </c>
      <c r="L277" s="41" t="s">
        <v>550</v>
      </c>
    </row>
    <row r="278" spans="1:12" s="2" customFormat="1" ht="24.75" customHeight="1" x14ac:dyDescent="0.35">
      <c r="A278" s="39"/>
      <c r="B278" s="39"/>
      <c r="C278" s="39"/>
      <c r="D278" s="25" t="s">
        <v>237</v>
      </c>
      <c r="E278" s="30">
        <v>0</v>
      </c>
      <c r="F278" s="30">
        <v>10000</v>
      </c>
      <c r="G278" s="30">
        <v>10000</v>
      </c>
      <c r="H278" s="39"/>
      <c r="I278" s="41"/>
      <c r="J278" s="41"/>
      <c r="K278" s="41"/>
      <c r="L278" s="41"/>
    </row>
    <row r="279" spans="1:12" s="2" customFormat="1" ht="24.75" customHeight="1" x14ac:dyDescent="0.35">
      <c r="A279" s="39"/>
      <c r="B279" s="39"/>
      <c r="C279" s="39"/>
      <c r="D279" s="25" t="s">
        <v>58</v>
      </c>
      <c r="E279" s="30">
        <v>15000</v>
      </c>
      <c r="F279" s="30">
        <v>0</v>
      </c>
      <c r="G279" s="30">
        <v>0</v>
      </c>
      <c r="H279" s="39"/>
      <c r="I279" s="41"/>
      <c r="J279" s="41"/>
      <c r="K279" s="41"/>
      <c r="L279" s="41"/>
    </row>
    <row r="280" spans="1:12" s="2" customFormat="1" ht="23.25" customHeight="1" x14ac:dyDescent="0.35">
      <c r="A280" s="39" t="s">
        <v>551</v>
      </c>
      <c r="B280" s="39" t="s">
        <v>552</v>
      </c>
      <c r="C280" s="39" t="s">
        <v>196</v>
      </c>
      <c r="D280" s="25" t="s">
        <v>1049</v>
      </c>
      <c r="E280" s="26">
        <f>SUM(E281:E288)</f>
        <v>11100000</v>
      </c>
      <c r="F280" s="26">
        <f>SUM(F281:F288)</f>
        <v>6900000</v>
      </c>
      <c r="G280" s="26">
        <f>SUM(G281:G288)</f>
        <v>6900000</v>
      </c>
      <c r="H280" s="25" t="s">
        <v>553</v>
      </c>
      <c r="I280" s="27" t="s">
        <v>554</v>
      </c>
      <c r="J280" s="27" t="s">
        <v>555</v>
      </c>
      <c r="K280" s="27" t="s">
        <v>555</v>
      </c>
      <c r="L280" s="27" t="s">
        <v>555</v>
      </c>
    </row>
    <row r="281" spans="1:12" s="2" customFormat="1" x14ac:dyDescent="0.35">
      <c r="A281" s="39"/>
      <c r="B281" s="39"/>
      <c r="C281" s="39"/>
      <c r="D281" s="25" t="s">
        <v>451</v>
      </c>
      <c r="E281" s="30">
        <v>2100000</v>
      </c>
      <c r="F281" s="30">
        <v>0</v>
      </c>
      <c r="G281" s="30">
        <v>0</v>
      </c>
      <c r="H281" s="25" t="s">
        <v>556</v>
      </c>
      <c r="I281" s="27" t="s">
        <v>557</v>
      </c>
      <c r="J281" s="27" t="s">
        <v>558</v>
      </c>
      <c r="K281" s="27" t="s">
        <v>558</v>
      </c>
      <c r="L281" s="27" t="s">
        <v>558</v>
      </c>
    </row>
    <row r="282" spans="1:12" s="2" customFormat="1" x14ac:dyDescent="0.35">
      <c r="A282" s="39"/>
      <c r="B282" s="39"/>
      <c r="C282" s="39"/>
      <c r="D282" s="25" t="s">
        <v>243</v>
      </c>
      <c r="E282" s="30">
        <v>0</v>
      </c>
      <c r="F282" s="30">
        <v>1700000</v>
      </c>
      <c r="G282" s="30">
        <v>1700000</v>
      </c>
      <c r="H282" s="25" t="s">
        <v>559</v>
      </c>
      <c r="I282" s="27" t="s">
        <v>554</v>
      </c>
      <c r="J282" s="27" t="s">
        <v>560</v>
      </c>
      <c r="K282" s="27" t="s">
        <v>560</v>
      </c>
      <c r="L282" s="27" t="s">
        <v>560</v>
      </c>
    </row>
    <row r="283" spans="1:12" s="2" customFormat="1" x14ac:dyDescent="0.35">
      <c r="A283" s="39"/>
      <c r="B283" s="39"/>
      <c r="C283" s="39"/>
      <c r="D283" s="25" t="s">
        <v>58</v>
      </c>
      <c r="E283" s="30">
        <v>2936718.82</v>
      </c>
      <c r="F283" s="30">
        <v>0</v>
      </c>
      <c r="G283" s="30">
        <v>0</v>
      </c>
      <c r="H283" s="25" t="s">
        <v>561</v>
      </c>
      <c r="I283" s="27" t="s">
        <v>554</v>
      </c>
      <c r="J283" s="27" t="s">
        <v>562</v>
      </c>
      <c r="K283" s="27" t="s">
        <v>562</v>
      </c>
      <c r="L283" s="27" t="s">
        <v>563</v>
      </c>
    </row>
    <row r="284" spans="1:12" s="2" customFormat="1" x14ac:dyDescent="0.35">
      <c r="A284" s="39"/>
      <c r="B284" s="39"/>
      <c r="C284" s="39"/>
      <c r="D284" s="25" t="s">
        <v>21</v>
      </c>
      <c r="E284" s="30">
        <v>6063281.1799999997</v>
      </c>
      <c r="F284" s="30">
        <v>5200000</v>
      </c>
      <c r="G284" s="30">
        <v>5200000</v>
      </c>
      <c r="H284" s="25" t="s">
        <v>564</v>
      </c>
      <c r="I284" s="27" t="s">
        <v>557</v>
      </c>
      <c r="J284" s="27" t="s">
        <v>267</v>
      </c>
      <c r="K284" s="27" t="s">
        <v>267</v>
      </c>
      <c r="L284" s="27" t="s">
        <v>267</v>
      </c>
    </row>
    <row r="285" spans="1:12" s="2" customFormat="1" hidden="1" x14ac:dyDescent="0.35">
      <c r="A285" s="25"/>
      <c r="B285" s="25"/>
      <c r="C285" s="25"/>
      <c r="D285" s="25"/>
      <c r="E285" s="30"/>
      <c r="F285" s="30"/>
      <c r="G285" s="30"/>
      <c r="H285" s="25"/>
      <c r="I285" s="27"/>
      <c r="J285" s="27"/>
      <c r="K285" s="27"/>
      <c r="L285" s="27"/>
    </row>
    <row r="286" spans="1:12" s="2" customFormat="1" hidden="1" x14ac:dyDescent="0.35">
      <c r="A286" s="25"/>
      <c r="B286" s="25"/>
      <c r="C286" s="25"/>
      <c r="D286" s="25"/>
      <c r="E286" s="30"/>
      <c r="F286" s="30"/>
      <c r="G286" s="30"/>
      <c r="H286" s="25"/>
      <c r="I286" s="27"/>
      <c r="J286" s="27"/>
      <c r="K286" s="27"/>
      <c r="L286" s="27"/>
    </row>
    <row r="287" spans="1:12" s="2" customFormat="1" hidden="1" x14ac:dyDescent="0.35">
      <c r="A287" s="25"/>
      <c r="B287" s="25"/>
      <c r="C287" s="25"/>
      <c r="D287" s="25"/>
      <c r="E287" s="30"/>
      <c r="F287" s="30"/>
      <c r="G287" s="30"/>
      <c r="H287" s="25"/>
      <c r="I287" s="27"/>
      <c r="J287" s="27"/>
      <c r="K287" s="27"/>
      <c r="L287" s="27"/>
    </row>
    <row r="288" spans="1:12" s="2" customFormat="1" hidden="1" x14ac:dyDescent="0.35">
      <c r="A288" s="25"/>
      <c r="B288" s="25"/>
      <c r="C288" s="25"/>
      <c r="D288" s="25"/>
      <c r="E288" s="30"/>
      <c r="F288" s="30"/>
      <c r="G288" s="30"/>
      <c r="H288" s="25"/>
      <c r="I288" s="27"/>
      <c r="J288" s="27"/>
      <c r="K288" s="27"/>
      <c r="L288" s="27"/>
    </row>
    <row r="289" spans="1:12" s="2" customFormat="1" ht="35.25" customHeight="1" x14ac:dyDescent="0.35">
      <c r="A289" s="39" t="s">
        <v>565</v>
      </c>
      <c r="B289" s="39" t="s">
        <v>566</v>
      </c>
      <c r="C289" s="39" t="s">
        <v>196</v>
      </c>
      <c r="D289" s="25" t="s">
        <v>1049</v>
      </c>
      <c r="E289" s="26">
        <f>SUM(E290:E293)</f>
        <v>6000000</v>
      </c>
      <c r="F289" s="26">
        <f>SUM(F290:F293)</f>
        <v>4300000</v>
      </c>
      <c r="G289" s="26">
        <f>SUM(G290:G293)</f>
        <v>4300000</v>
      </c>
      <c r="H289" s="25" t="s">
        <v>567</v>
      </c>
      <c r="I289" s="27" t="s">
        <v>19</v>
      </c>
      <c r="J289" s="27" t="s">
        <v>47</v>
      </c>
      <c r="K289" s="27" t="s">
        <v>47</v>
      </c>
      <c r="L289" s="27" t="s">
        <v>47</v>
      </c>
    </row>
    <row r="290" spans="1:12" s="2" customFormat="1" x14ac:dyDescent="0.35">
      <c r="A290" s="39"/>
      <c r="B290" s="39"/>
      <c r="C290" s="39"/>
      <c r="D290" s="25" t="s">
        <v>21</v>
      </c>
      <c r="E290" s="30">
        <v>4000000</v>
      </c>
      <c r="F290" s="30">
        <v>3300000</v>
      </c>
      <c r="G290" s="30">
        <v>3300000</v>
      </c>
      <c r="H290" s="25" t="s">
        <v>568</v>
      </c>
      <c r="I290" s="27" t="s">
        <v>23</v>
      </c>
      <c r="J290" s="27" t="s">
        <v>49</v>
      </c>
      <c r="K290" s="27" t="s">
        <v>137</v>
      </c>
      <c r="L290" s="27" t="s">
        <v>137</v>
      </c>
    </row>
    <row r="291" spans="1:12" s="2" customFormat="1" x14ac:dyDescent="0.35">
      <c r="A291" s="39"/>
      <c r="B291" s="39"/>
      <c r="C291" s="39"/>
      <c r="D291" s="25" t="s">
        <v>451</v>
      </c>
      <c r="E291" s="30">
        <v>2000000</v>
      </c>
      <c r="F291" s="30"/>
      <c r="G291" s="30"/>
      <c r="H291" s="25"/>
      <c r="I291" s="27"/>
      <c r="J291" s="27"/>
      <c r="K291" s="27"/>
      <c r="L291" s="27"/>
    </row>
    <row r="292" spans="1:12" s="2" customFormat="1" x14ac:dyDescent="0.35">
      <c r="A292" s="39"/>
      <c r="B292" s="39"/>
      <c r="C292" s="39"/>
      <c r="D292" s="25" t="s">
        <v>243</v>
      </c>
      <c r="E292" s="30"/>
      <c r="F292" s="30">
        <v>1000000</v>
      </c>
      <c r="G292" s="30">
        <v>1000000</v>
      </c>
      <c r="H292" s="25"/>
      <c r="I292" s="27"/>
      <c r="J292" s="27"/>
      <c r="K292" s="27"/>
      <c r="L292" s="27"/>
    </row>
    <row r="293" spans="1:12" s="2" customFormat="1" hidden="1" x14ac:dyDescent="0.35">
      <c r="A293" s="25"/>
      <c r="B293" s="25"/>
      <c r="C293" s="25"/>
      <c r="D293" s="25"/>
      <c r="E293" s="30"/>
      <c r="F293" s="30"/>
      <c r="G293" s="30"/>
      <c r="H293" s="25"/>
      <c r="I293" s="27"/>
      <c r="J293" s="27"/>
      <c r="K293" s="27"/>
      <c r="L293" s="27"/>
    </row>
    <row r="294" spans="1:12" s="2" customFormat="1" ht="26.25" customHeight="1" x14ac:dyDescent="0.35">
      <c r="A294" s="39" t="s">
        <v>569</v>
      </c>
      <c r="B294" s="39" t="s">
        <v>570</v>
      </c>
      <c r="C294" s="39" t="s">
        <v>196</v>
      </c>
      <c r="D294" s="25" t="s">
        <v>1049</v>
      </c>
      <c r="E294" s="26">
        <f>SUM(E295:E296)</f>
        <v>800000</v>
      </c>
      <c r="F294" s="26">
        <f>SUM(F295:F296)</f>
        <v>800000</v>
      </c>
      <c r="G294" s="26">
        <f>SUM(G295:G296)</f>
        <v>800000</v>
      </c>
      <c r="H294" s="39" t="s">
        <v>571</v>
      </c>
      <c r="I294" s="41" t="s">
        <v>554</v>
      </c>
      <c r="J294" s="41" t="s">
        <v>572</v>
      </c>
      <c r="K294" s="41" t="s">
        <v>572</v>
      </c>
      <c r="L294" s="41" t="s">
        <v>572</v>
      </c>
    </row>
    <row r="295" spans="1:12" s="2" customFormat="1" x14ac:dyDescent="0.35">
      <c r="A295" s="39"/>
      <c r="B295" s="39"/>
      <c r="C295" s="39"/>
      <c r="D295" s="25" t="s">
        <v>58</v>
      </c>
      <c r="E295" s="30">
        <v>800000</v>
      </c>
      <c r="F295" s="30">
        <v>485000</v>
      </c>
      <c r="G295" s="30">
        <v>536500</v>
      </c>
      <c r="H295" s="39"/>
      <c r="I295" s="41"/>
      <c r="J295" s="41"/>
      <c r="K295" s="41"/>
      <c r="L295" s="41"/>
    </row>
    <row r="296" spans="1:12" s="2" customFormat="1" x14ac:dyDescent="0.35">
      <c r="A296" s="39"/>
      <c r="B296" s="39"/>
      <c r="C296" s="39"/>
      <c r="D296" s="25" t="s">
        <v>21</v>
      </c>
      <c r="E296" s="30">
        <v>0</v>
      </c>
      <c r="F296" s="30">
        <v>315000</v>
      </c>
      <c r="G296" s="30">
        <v>263500</v>
      </c>
      <c r="H296" s="39"/>
      <c r="I296" s="41"/>
      <c r="J296" s="41"/>
      <c r="K296" s="41"/>
      <c r="L296" s="41"/>
    </row>
    <row r="297" spans="1:12" s="2" customFormat="1" ht="47.4" customHeight="1" x14ac:dyDescent="0.35">
      <c r="A297" s="28" t="s">
        <v>573</v>
      </c>
      <c r="B297" s="38" t="s">
        <v>574</v>
      </c>
      <c r="C297" s="38"/>
      <c r="D297" s="38"/>
      <c r="E297" s="29">
        <f>E298+E302+E303+E310+E311+E314+E318+E322+E326</f>
        <v>82593150.950000003</v>
      </c>
      <c r="F297" s="29">
        <f>F298+F302+F303+F310+F311+F314+F318+F322+F326</f>
        <v>71224594</v>
      </c>
      <c r="G297" s="29">
        <f>G298+G302+G303+G310+G311+G314+G318+G322+G326</f>
        <v>52888543</v>
      </c>
      <c r="H297" s="40"/>
      <c r="I297" s="40"/>
      <c r="J297" s="40"/>
      <c r="K297" s="40"/>
      <c r="L297" s="40"/>
    </row>
    <row r="298" spans="1:12" s="2" customFormat="1" ht="40.5" customHeight="1" x14ac:dyDescent="0.35">
      <c r="A298" s="39" t="s">
        <v>575</v>
      </c>
      <c r="B298" s="39" t="s">
        <v>576</v>
      </c>
      <c r="C298" s="39" t="s">
        <v>255</v>
      </c>
      <c r="D298" s="39" t="s">
        <v>21</v>
      </c>
      <c r="E298" s="42">
        <v>8861062</v>
      </c>
      <c r="F298" s="42">
        <v>4850642</v>
      </c>
      <c r="G298" s="42">
        <v>0</v>
      </c>
      <c r="H298" s="25" t="s">
        <v>577</v>
      </c>
      <c r="I298" s="27" t="s">
        <v>19</v>
      </c>
      <c r="J298" s="27" t="s">
        <v>137</v>
      </c>
      <c r="K298" s="27" t="s">
        <v>96</v>
      </c>
      <c r="L298" s="27" t="s">
        <v>96</v>
      </c>
    </row>
    <row r="299" spans="1:12" s="2" customFormat="1" ht="31" x14ac:dyDescent="0.35">
      <c r="A299" s="39"/>
      <c r="B299" s="39"/>
      <c r="C299" s="39"/>
      <c r="D299" s="39"/>
      <c r="E299" s="42"/>
      <c r="F299" s="42"/>
      <c r="G299" s="42"/>
      <c r="H299" s="25" t="s">
        <v>578</v>
      </c>
      <c r="I299" s="27" t="s">
        <v>19</v>
      </c>
      <c r="J299" s="27" t="s">
        <v>188</v>
      </c>
      <c r="K299" s="27" t="s">
        <v>96</v>
      </c>
      <c r="L299" s="27" t="s">
        <v>96</v>
      </c>
    </row>
    <row r="300" spans="1:12" s="2" customFormat="1" ht="31" x14ac:dyDescent="0.35">
      <c r="A300" s="39"/>
      <c r="B300" s="39"/>
      <c r="C300" s="39"/>
      <c r="D300" s="39"/>
      <c r="E300" s="42"/>
      <c r="F300" s="42"/>
      <c r="G300" s="42"/>
      <c r="H300" s="25" t="s">
        <v>579</v>
      </c>
      <c r="I300" s="27" t="s">
        <v>19</v>
      </c>
      <c r="J300" s="27" t="s">
        <v>62</v>
      </c>
      <c r="K300" s="27" t="s">
        <v>92</v>
      </c>
      <c r="L300" s="27" t="s">
        <v>96</v>
      </c>
    </row>
    <row r="301" spans="1:12" s="2" customFormat="1" hidden="1" x14ac:dyDescent="0.35">
      <c r="A301" s="25"/>
      <c r="B301" s="25"/>
      <c r="C301" s="25"/>
      <c r="D301" s="25"/>
      <c r="E301" s="30"/>
      <c r="F301" s="30"/>
      <c r="G301" s="30"/>
      <c r="H301" s="25"/>
      <c r="I301" s="27"/>
      <c r="J301" s="27"/>
      <c r="K301" s="27"/>
      <c r="L301" s="27"/>
    </row>
    <row r="302" spans="1:12" s="2" customFormat="1" ht="45.75" customHeight="1" x14ac:dyDescent="0.35">
      <c r="A302" s="25" t="s">
        <v>580</v>
      </c>
      <c r="B302" s="25" t="s">
        <v>581</v>
      </c>
      <c r="C302" s="25" t="s">
        <v>60</v>
      </c>
      <c r="D302" s="25"/>
      <c r="E302" s="30">
        <v>0</v>
      </c>
      <c r="F302" s="30">
        <v>0</v>
      </c>
      <c r="G302" s="30">
        <v>0</v>
      </c>
      <c r="H302" s="25" t="s">
        <v>582</v>
      </c>
      <c r="I302" s="27" t="s">
        <v>19</v>
      </c>
      <c r="J302" s="27" t="s">
        <v>137</v>
      </c>
      <c r="K302" s="27" t="s">
        <v>96</v>
      </c>
      <c r="L302" s="27" t="s">
        <v>96</v>
      </c>
    </row>
    <row r="303" spans="1:12" s="2" customFormat="1" ht="47.25" customHeight="1" x14ac:dyDescent="0.35">
      <c r="A303" s="39" t="s">
        <v>583</v>
      </c>
      <c r="B303" s="39" t="s">
        <v>584</v>
      </c>
      <c r="C303" s="39" t="s">
        <v>196</v>
      </c>
      <c r="D303" s="25" t="s">
        <v>1049</v>
      </c>
      <c r="E303" s="26">
        <f>SUM(E304:E309)</f>
        <v>22293800</v>
      </c>
      <c r="F303" s="26">
        <f>SUM(F304:F309)</f>
        <v>28464095</v>
      </c>
      <c r="G303" s="26">
        <f>SUM(G304:G309)</f>
        <v>24300000</v>
      </c>
      <c r="H303" s="25" t="s">
        <v>585</v>
      </c>
      <c r="I303" s="27" t="s">
        <v>554</v>
      </c>
      <c r="J303" s="27" t="s">
        <v>586</v>
      </c>
      <c r="K303" s="27" t="s">
        <v>587</v>
      </c>
      <c r="L303" s="27" t="s">
        <v>588</v>
      </c>
    </row>
    <row r="304" spans="1:12" s="2" customFormat="1" x14ac:dyDescent="0.35">
      <c r="A304" s="39"/>
      <c r="B304" s="39"/>
      <c r="C304" s="39"/>
      <c r="D304" s="25" t="s">
        <v>451</v>
      </c>
      <c r="E304" s="30">
        <v>9683300</v>
      </c>
      <c r="F304" s="30">
        <v>0</v>
      </c>
      <c r="G304" s="30">
        <v>0</v>
      </c>
      <c r="H304" s="25" t="s">
        <v>589</v>
      </c>
      <c r="I304" s="27" t="s">
        <v>554</v>
      </c>
      <c r="J304" s="27" t="s">
        <v>563</v>
      </c>
      <c r="K304" s="27" t="s">
        <v>563</v>
      </c>
      <c r="L304" s="27" t="s">
        <v>563</v>
      </c>
    </row>
    <row r="305" spans="1:12" s="2" customFormat="1" x14ac:dyDescent="0.35">
      <c r="A305" s="39"/>
      <c r="B305" s="39"/>
      <c r="C305" s="39"/>
      <c r="D305" s="25" t="s">
        <v>58</v>
      </c>
      <c r="E305" s="30">
        <v>3906260.54</v>
      </c>
      <c r="F305" s="30">
        <v>3000000</v>
      </c>
      <c r="G305" s="30">
        <v>3000000</v>
      </c>
      <c r="H305" s="25" t="s">
        <v>590</v>
      </c>
      <c r="I305" s="27" t="s">
        <v>557</v>
      </c>
      <c r="J305" s="27" t="s">
        <v>268</v>
      </c>
      <c r="K305" s="27" t="s">
        <v>591</v>
      </c>
      <c r="L305" s="27" t="s">
        <v>777</v>
      </c>
    </row>
    <row r="306" spans="1:12" s="2" customFormat="1" x14ac:dyDescent="0.35">
      <c r="A306" s="39"/>
      <c r="B306" s="39"/>
      <c r="C306" s="39"/>
      <c r="D306" s="25" t="s">
        <v>243</v>
      </c>
      <c r="E306" s="30"/>
      <c r="F306" s="30">
        <v>9000000</v>
      </c>
      <c r="G306" s="30">
        <v>9000000</v>
      </c>
      <c r="H306" s="41"/>
      <c r="I306" s="41"/>
      <c r="J306" s="41"/>
      <c r="K306" s="41"/>
      <c r="L306" s="41"/>
    </row>
    <row r="307" spans="1:12" s="2" customFormat="1" x14ac:dyDescent="0.35">
      <c r="A307" s="39"/>
      <c r="B307" s="39"/>
      <c r="C307" s="39"/>
      <c r="D307" s="25" t="s">
        <v>21</v>
      </c>
      <c r="E307" s="30">
        <v>8704239.4600000009</v>
      </c>
      <c r="F307" s="30">
        <v>16464095</v>
      </c>
      <c r="G307" s="30">
        <v>12300000</v>
      </c>
      <c r="H307" s="41"/>
      <c r="I307" s="41"/>
      <c r="J307" s="41"/>
      <c r="K307" s="41"/>
      <c r="L307" s="41"/>
    </row>
    <row r="308" spans="1:12" s="2" customFormat="1" hidden="1" x14ac:dyDescent="0.35">
      <c r="A308" s="25"/>
      <c r="B308" s="25"/>
      <c r="C308" s="25"/>
      <c r="D308" s="25"/>
      <c r="E308" s="30"/>
      <c r="F308" s="30"/>
      <c r="G308" s="30"/>
      <c r="H308" s="25"/>
      <c r="I308" s="27"/>
      <c r="J308" s="27"/>
      <c r="K308" s="27"/>
      <c r="L308" s="27"/>
    </row>
    <row r="309" spans="1:12" s="2" customFormat="1" hidden="1" x14ac:dyDescent="0.35">
      <c r="A309" s="25"/>
      <c r="B309" s="25"/>
      <c r="C309" s="25"/>
      <c r="D309" s="25"/>
      <c r="E309" s="30"/>
      <c r="F309" s="30"/>
      <c r="G309" s="30"/>
      <c r="H309" s="25"/>
      <c r="I309" s="27"/>
      <c r="J309" s="27"/>
      <c r="K309" s="27"/>
      <c r="L309" s="27"/>
    </row>
    <row r="310" spans="1:12" s="2" customFormat="1" ht="31" x14ac:dyDescent="0.35">
      <c r="A310" s="25" t="s">
        <v>592</v>
      </c>
      <c r="B310" s="25" t="s">
        <v>593</v>
      </c>
      <c r="C310" s="25" t="s">
        <v>255</v>
      </c>
      <c r="D310" s="25" t="s">
        <v>21</v>
      </c>
      <c r="E310" s="30">
        <v>37195514.950000003</v>
      </c>
      <c r="F310" s="30">
        <v>29585900</v>
      </c>
      <c r="G310" s="30">
        <v>28071586</v>
      </c>
      <c r="H310" s="25" t="s">
        <v>582</v>
      </c>
      <c r="I310" s="27" t="s">
        <v>19</v>
      </c>
      <c r="J310" s="33" t="s">
        <v>594</v>
      </c>
      <c r="K310" s="34">
        <v>30</v>
      </c>
      <c r="L310" s="34">
        <v>30</v>
      </c>
    </row>
    <row r="311" spans="1:12" s="2" customFormat="1" ht="42.75" customHeight="1" x14ac:dyDescent="0.35">
      <c r="A311" s="39" t="s">
        <v>595</v>
      </c>
      <c r="B311" s="39" t="s">
        <v>596</v>
      </c>
      <c r="C311" s="39" t="s">
        <v>196</v>
      </c>
      <c r="D311" s="39" t="s">
        <v>21</v>
      </c>
      <c r="E311" s="42">
        <v>6473632</v>
      </c>
      <c r="F311" s="42">
        <v>2211869</v>
      </c>
      <c r="G311" s="42">
        <v>0</v>
      </c>
      <c r="H311" s="25" t="s">
        <v>597</v>
      </c>
      <c r="I311" s="27" t="s">
        <v>554</v>
      </c>
      <c r="J311" s="27" t="s">
        <v>332</v>
      </c>
      <c r="K311" s="27" t="s">
        <v>268</v>
      </c>
      <c r="L311" s="27" t="s">
        <v>96</v>
      </c>
    </row>
    <row r="312" spans="1:12" s="2" customFormat="1" ht="42.75" customHeight="1" x14ac:dyDescent="0.35">
      <c r="A312" s="39"/>
      <c r="B312" s="39"/>
      <c r="C312" s="39"/>
      <c r="D312" s="39"/>
      <c r="E312" s="42"/>
      <c r="F312" s="42"/>
      <c r="G312" s="42"/>
      <c r="H312" s="25" t="s">
        <v>582</v>
      </c>
      <c r="I312" s="27" t="s">
        <v>19</v>
      </c>
      <c r="J312" s="27" t="s">
        <v>115</v>
      </c>
      <c r="K312" s="27" t="s">
        <v>117</v>
      </c>
      <c r="L312" s="27" t="s">
        <v>96</v>
      </c>
    </row>
    <row r="313" spans="1:12" s="2" customFormat="1" hidden="1" x14ac:dyDescent="0.35">
      <c r="A313" s="25"/>
      <c r="B313" s="25"/>
      <c r="C313" s="25"/>
      <c r="D313" s="25"/>
      <c r="E313" s="30"/>
      <c r="F313" s="30"/>
      <c r="G313" s="30"/>
      <c r="H313" s="25"/>
      <c r="I313" s="27"/>
      <c r="J313" s="27"/>
      <c r="K313" s="27"/>
      <c r="L313" s="27"/>
    </row>
    <row r="314" spans="1:12" s="2" customFormat="1" ht="25.5" customHeight="1" x14ac:dyDescent="0.35">
      <c r="A314" s="39" t="s">
        <v>598</v>
      </c>
      <c r="B314" s="39" t="s">
        <v>599</v>
      </c>
      <c r="C314" s="39" t="s">
        <v>196</v>
      </c>
      <c r="D314" s="25" t="s">
        <v>1049</v>
      </c>
      <c r="E314" s="26">
        <f>SUM(E315:E317)</f>
        <v>7325726</v>
      </c>
      <c r="F314" s="26">
        <f>SUM(F315:F317)</f>
        <v>2281392</v>
      </c>
      <c r="G314" s="26">
        <f>SUM(G315:G317)</f>
        <v>0</v>
      </c>
      <c r="H314" s="25" t="s">
        <v>600</v>
      </c>
      <c r="I314" s="27" t="s">
        <v>554</v>
      </c>
      <c r="J314" s="27" t="s">
        <v>96</v>
      </c>
      <c r="K314" s="27" t="s">
        <v>500</v>
      </c>
      <c r="L314" s="27" t="s">
        <v>96</v>
      </c>
    </row>
    <row r="315" spans="1:12" s="2" customFormat="1" ht="24.75" customHeight="1" x14ac:dyDescent="0.35">
      <c r="A315" s="39"/>
      <c r="B315" s="39"/>
      <c r="C315" s="39"/>
      <c r="D315" s="25" t="s">
        <v>601</v>
      </c>
      <c r="E315" s="30">
        <v>4000000</v>
      </c>
      <c r="F315" s="30">
        <v>2000000</v>
      </c>
      <c r="G315" s="30">
        <v>0</v>
      </c>
      <c r="H315" s="39" t="s">
        <v>582</v>
      </c>
      <c r="I315" s="41" t="s">
        <v>19</v>
      </c>
      <c r="J315" s="41" t="s">
        <v>127</v>
      </c>
      <c r="K315" s="41" t="s">
        <v>127</v>
      </c>
      <c r="L315" s="41" t="s">
        <v>96</v>
      </c>
    </row>
    <row r="316" spans="1:12" s="2" customFormat="1" x14ac:dyDescent="0.35">
      <c r="A316" s="39"/>
      <c r="B316" s="39"/>
      <c r="C316" s="39"/>
      <c r="D316" s="25" t="s">
        <v>21</v>
      </c>
      <c r="E316" s="30">
        <v>3325726</v>
      </c>
      <c r="F316" s="30">
        <v>281392</v>
      </c>
      <c r="G316" s="30"/>
      <c r="H316" s="39"/>
      <c r="I316" s="41"/>
      <c r="J316" s="41"/>
      <c r="K316" s="41"/>
      <c r="L316" s="41"/>
    </row>
    <row r="317" spans="1:12" s="2" customFormat="1" hidden="1" x14ac:dyDescent="0.35">
      <c r="A317" s="25"/>
      <c r="B317" s="25"/>
      <c r="C317" s="25"/>
      <c r="D317" s="25"/>
      <c r="E317" s="30"/>
      <c r="F317" s="30"/>
      <c r="G317" s="30"/>
      <c r="H317" s="25"/>
      <c r="I317" s="27"/>
      <c r="J317" s="27"/>
      <c r="K317" s="27"/>
      <c r="L317" s="27"/>
    </row>
    <row r="318" spans="1:12" s="2" customFormat="1" ht="37.5" customHeight="1" x14ac:dyDescent="0.35">
      <c r="A318" s="41" t="s">
        <v>602</v>
      </c>
      <c r="B318" s="39" t="s">
        <v>603</v>
      </c>
      <c r="C318" s="41" t="s">
        <v>60</v>
      </c>
      <c r="D318" s="25" t="s">
        <v>1049</v>
      </c>
      <c r="E318" s="26">
        <f>SUM(E319:E321)</f>
        <v>166281</v>
      </c>
      <c r="F318" s="26">
        <f>SUM(F319:F321)</f>
        <v>1436932</v>
      </c>
      <c r="G318" s="26">
        <f>SUM(G319:G321)</f>
        <v>194010</v>
      </c>
      <c r="H318" s="25" t="s">
        <v>582</v>
      </c>
      <c r="I318" s="27" t="s">
        <v>19</v>
      </c>
      <c r="J318" s="27" t="s">
        <v>117</v>
      </c>
      <c r="K318" s="27" t="s">
        <v>117</v>
      </c>
      <c r="L318" s="27" t="s">
        <v>115</v>
      </c>
    </row>
    <row r="319" spans="1:12" s="2" customFormat="1" ht="23.25" customHeight="1" x14ac:dyDescent="0.35">
      <c r="A319" s="41"/>
      <c r="B319" s="39"/>
      <c r="C319" s="41"/>
      <c r="D319" s="25" t="s">
        <v>21</v>
      </c>
      <c r="E319" s="30">
        <v>62774</v>
      </c>
      <c r="F319" s="30">
        <v>208864</v>
      </c>
      <c r="G319" s="30">
        <v>25207</v>
      </c>
      <c r="H319" s="39" t="s">
        <v>604</v>
      </c>
      <c r="I319" s="41" t="s">
        <v>605</v>
      </c>
      <c r="J319" s="41" t="s">
        <v>96</v>
      </c>
      <c r="K319" s="41" t="s">
        <v>96</v>
      </c>
      <c r="L319" s="41" t="s">
        <v>27</v>
      </c>
    </row>
    <row r="320" spans="1:12" s="2" customFormat="1" x14ac:dyDescent="0.35">
      <c r="A320" s="41"/>
      <c r="B320" s="39"/>
      <c r="C320" s="41"/>
      <c r="D320" s="25" t="s">
        <v>606</v>
      </c>
      <c r="E320" s="30">
        <v>103507</v>
      </c>
      <c r="F320" s="30">
        <v>1228068</v>
      </c>
      <c r="G320" s="30">
        <v>168803</v>
      </c>
      <c r="H320" s="39"/>
      <c r="I320" s="41"/>
      <c r="J320" s="41"/>
      <c r="K320" s="41"/>
      <c r="L320" s="41"/>
    </row>
    <row r="321" spans="1:12" s="2" customFormat="1" hidden="1" x14ac:dyDescent="0.35">
      <c r="A321" s="25"/>
      <c r="B321" s="25"/>
      <c r="C321" s="25"/>
      <c r="D321" s="25"/>
      <c r="E321" s="30"/>
      <c r="F321" s="30"/>
      <c r="G321" s="30"/>
      <c r="H321" s="25"/>
      <c r="I321" s="27"/>
      <c r="J321" s="27"/>
      <c r="K321" s="27"/>
      <c r="L321" s="27"/>
    </row>
    <row r="322" spans="1:12" s="2" customFormat="1" ht="35.25" customHeight="1" x14ac:dyDescent="0.35">
      <c r="A322" s="41" t="s">
        <v>607</v>
      </c>
      <c r="B322" s="39" t="s">
        <v>608</v>
      </c>
      <c r="C322" s="41" t="s">
        <v>60</v>
      </c>
      <c r="D322" s="25" t="s">
        <v>1049</v>
      </c>
      <c r="E322" s="26">
        <f>SUM(E323:E325)</f>
        <v>166032</v>
      </c>
      <c r="F322" s="26">
        <f>SUM(F323:F325)</f>
        <v>1436683</v>
      </c>
      <c r="G322" s="26">
        <f>SUM(G323:G325)</f>
        <v>193865</v>
      </c>
      <c r="H322" s="25" t="s">
        <v>582</v>
      </c>
      <c r="I322" s="27" t="s">
        <v>19</v>
      </c>
      <c r="J322" s="27" t="s">
        <v>117</v>
      </c>
      <c r="K322" s="27" t="s">
        <v>117</v>
      </c>
      <c r="L322" s="27" t="s">
        <v>115</v>
      </c>
    </row>
    <row r="323" spans="1:12" s="2" customFormat="1" ht="25.5" customHeight="1" x14ac:dyDescent="0.35">
      <c r="A323" s="41"/>
      <c r="B323" s="39"/>
      <c r="C323" s="41"/>
      <c r="D323" s="25" t="s">
        <v>21</v>
      </c>
      <c r="E323" s="30">
        <v>62525</v>
      </c>
      <c r="F323" s="30">
        <v>208864</v>
      </c>
      <c r="G323" s="30">
        <v>25207</v>
      </c>
      <c r="H323" s="39" t="s">
        <v>604</v>
      </c>
      <c r="I323" s="41" t="s">
        <v>605</v>
      </c>
      <c r="J323" s="41" t="s">
        <v>96</v>
      </c>
      <c r="K323" s="41" t="s">
        <v>96</v>
      </c>
      <c r="L323" s="41" t="s">
        <v>609</v>
      </c>
    </row>
    <row r="324" spans="1:12" s="2" customFormat="1" x14ac:dyDescent="0.35">
      <c r="A324" s="41"/>
      <c r="B324" s="39"/>
      <c r="C324" s="41"/>
      <c r="D324" s="25" t="s">
        <v>606</v>
      </c>
      <c r="E324" s="30">
        <v>103507</v>
      </c>
      <c r="F324" s="30">
        <v>1227819</v>
      </c>
      <c r="G324" s="30">
        <v>168658</v>
      </c>
      <c r="H324" s="39"/>
      <c r="I324" s="41"/>
      <c r="J324" s="41"/>
      <c r="K324" s="41"/>
      <c r="L324" s="41"/>
    </row>
    <row r="325" spans="1:12" s="2" customFormat="1" hidden="1" x14ac:dyDescent="0.35">
      <c r="A325" s="25"/>
      <c r="B325" s="25"/>
      <c r="C325" s="25"/>
      <c r="D325" s="25"/>
      <c r="E325" s="30"/>
      <c r="F325" s="30"/>
      <c r="G325" s="30"/>
      <c r="H325" s="25"/>
      <c r="I325" s="27"/>
      <c r="J325" s="27"/>
      <c r="K325" s="27"/>
      <c r="L325" s="27"/>
    </row>
    <row r="326" spans="1:12" s="2" customFormat="1" ht="38.25" customHeight="1" x14ac:dyDescent="0.35">
      <c r="A326" s="39" t="s">
        <v>610</v>
      </c>
      <c r="B326" s="39" t="s">
        <v>611</v>
      </c>
      <c r="C326" s="39" t="s">
        <v>60</v>
      </c>
      <c r="D326" s="25" t="s">
        <v>1049</v>
      </c>
      <c r="E326" s="26">
        <f>SUM(E327:E329)</f>
        <v>111103</v>
      </c>
      <c r="F326" s="26">
        <f>SUM(F327:F329)</f>
        <v>957081</v>
      </c>
      <c r="G326" s="26">
        <f>SUM(G327:G329)</f>
        <v>129082</v>
      </c>
      <c r="H326" s="25" t="s">
        <v>582</v>
      </c>
      <c r="I326" s="27" t="s">
        <v>19</v>
      </c>
      <c r="J326" s="27" t="s">
        <v>96</v>
      </c>
      <c r="K326" s="27" t="s">
        <v>117</v>
      </c>
      <c r="L326" s="27" t="s">
        <v>115</v>
      </c>
    </row>
    <row r="327" spans="1:12" s="2" customFormat="1" ht="25.5" customHeight="1" x14ac:dyDescent="0.35">
      <c r="A327" s="39"/>
      <c r="B327" s="39"/>
      <c r="C327" s="39"/>
      <c r="D327" s="25" t="s">
        <v>21</v>
      </c>
      <c r="E327" s="30">
        <v>41596</v>
      </c>
      <c r="F327" s="30">
        <v>139163</v>
      </c>
      <c r="G327" s="30">
        <v>16796</v>
      </c>
      <c r="H327" s="39" t="s">
        <v>604</v>
      </c>
      <c r="I327" s="41" t="s">
        <v>605</v>
      </c>
      <c r="J327" s="41" t="s">
        <v>96</v>
      </c>
      <c r="K327" s="41" t="s">
        <v>96</v>
      </c>
      <c r="L327" s="41" t="s">
        <v>609</v>
      </c>
    </row>
    <row r="328" spans="1:12" s="2" customFormat="1" x14ac:dyDescent="0.35">
      <c r="A328" s="39"/>
      <c r="B328" s="39"/>
      <c r="C328" s="39"/>
      <c r="D328" s="25" t="s">
        <v>606</v>
      </c>
      <c r="E328" s="30">
        <v>69507</v>
      </c>
      <c r="F328" s="30">
        <v>817918</v>
      </c>
      <c r="G328" s="30">
        <v>112286</v>
      </c>
      <c r="H328" s="39"/>
      <c r="I328" s="41"/>
      <c r="J328" s="41"/>
      <c r="K328" s="41"/>
      <c r="L328" s="41"/>
    </row>
    <row r="329" spans="1:12" s="2" customFormat="1" hidden="1" x14ac:dyDescent="0.35">
      <c r="A329" s="25"/>
      <c r="B329" s="25"/>
      <c r="C329" s="25"/>
      <c r="D329" s="25"/>
      <c r="E329" s="30"/>
      <c r="F329" s="30"/>
      <c r="G329" s="30"/>
      <c r="H329" s="25"/>
      <c r="I329" s="27"/>
      <c r="J329" s="27"/>
      <c r="K329" s="27"/>
      <c r="L329" s="27"/>
    </row>
    <row r="330" spans="1:12" s="2" customFormat="1" ht="47.4" customHeight="1" x14ac:dyDescent="0.35">
      <c r="A330" s="28" t="s">
        <v>612</v>
      </c>
      <c r="B330" s="38" t="s">
        <v>613</v>
      </c>
      <c r="C330" s="38"/>
      <c r="D330" s="38"/>
      <c r="E330" s="29">
        <f>E331+E332+E333+E334</f>
        <v>2111000</v>
      </c>
      <c r="F330" s="29">
        <f>F331+F332+F333+F334</f>
        <v>1255000</v>
      </c>
      <c r="G330" s="29">
        <f>G331+G332+G333+G334</f>
        <v>1155000</v>
      </c>
      <c r="H330" s="40"/>
      <c r="I330" s="40"/>
      <c r="J330" s="40"/>
      <c r="K330" s="40"/>
      <c r="L330" s="40"/>
    </row>
    <row r="331" spans="1:12" s="2" customFormat="1" ht="62" x14ac:dyDescent="0.35">
      <c r="A331" s="25" t="s">
        <v>614</v>
      </c>
      <c r="B331" s="25" t="s">
        <v>1070</v>
      </c>
      <c r="C331" s="25" t="s">
        <v>615</v>
      </c>
      <c r="D331" s="25" t="s">
        <v>21</v>
      </c>
      <c r="E331" s="30">
        <v>760000</v>
      </c>
      <c r="F331" s="30">
        <v>300000</v>
      </c>
      <c r="G331" s="30">
        <v>300000</v>
      </c>
      <c r="H331" s="25" t="s">
        <v>616</v>
      </c>
      <c r="I331" s="27" t="s">
        <v>23</v>
      </c>
      <c r="J331" s="27" t="s">
        <v>24</v>
      </c>
      <c r="K331" s="27" t="s">
        <v>24</v>
      </c>
      <c r="L331" s="27" t="s">
        <v>24</v>
      </c>
    </row>
    <row r="332" spans="1:12" s="2" customFormat="1" ht="62" x14ac:dyDescent="0.35">
      <c r="A332" s="25" t="s">
        <v>617</v>
      </c>
      <c r="B332" s="25" t="s">
        <v>618</v>
      </c>
      <c r="C332" s="25" t="s">
        <v>615</v>
      </c>
      <c r="D332" s="25" t="s">
        <v>21</v>
      </c>
      <c r="E332" s="30">
        <v>531000</v>
      </c>
      <c r="F332" s="30">
        <v>135000</v>
      </c>
      <c r="G332" s="30">
        <v>35000</v>
      </c>
      <c r="H332" s="25" t="s">
        <v>619</v>
      </c>
      <c r="I332" s="27" t="s">
        <v>23</v>
      </c>
      <c r="J332" s="27" t="s">
        <v>110</v>
      </c>
      <c r="K332" s="27" t="s">
        <v>97</v>
      </c>
      <c r="L332" s="27" t="s">
        <v>25</v>
      </c>
    </row>
    <row r="333" spans="1:12" s="2" customFormat="1" ht="62" x14ac:dyDescent="0.35">
      <c r="A333" s="25" t="s">
        <v>620</v>
      </c>
      <c r="B333" s="25" t="s">
        <v>621</v>
      </c>
      <c r="C333" s="25" t="s">
        <v>615</v>
      </c>
      <c r="D333" s="25" t="s">
        <v>21</v>
      </c>
      <c r="E333" s="30">
        <v>20000</v>
      </c>
      <c r="F333" s="30">
        <v>20000</v>
      </c>
      <c r="G333" s="30">
        <v>20000</v>
      </c>
      <c r="H333" s="25" t="s">
        <v>622</v>
      </c>
      <c r="I333" s="27" t="s">
        <v>23</v>
      </c>
      <c r="J333" s="27" t="s">
        <v>97</v>
      </c>
      <c r="K333" s="27" t="s">
        <v>97</v>
      </c>
      <c r="L333" s="27" t="s">
        <v>97</v>
      </c>
    </row>
    <row r="334" spans="1:12" s="2" customFormat="1" ht="53.25" customHeight="1" x14ac:dyDescent="0.35">
      <c r="A334" s="39" t="s">
        <v>623</v>
      </c>
      <c r="B334" s="39" t="s">
        <v>624</v>
      </c>
      <c r="C334" s="39" t="s">
        <v>615</v>
      </c>
      <c r="D334" s="39" t="s">
        <v>21</v>
      </c>
      <c r="E334" s="42">
        <v>800000</v>
      </c>
      <c r="F334" s="42">
        <v>800000</v>
      </c>
      <c r="G334" s="42">
        <v>800000</v>
      </c>
      <c r="H334" s="25" t="s">
        <v>625</v>
      </c>
      <c r="I334" s="27" t="s">
        <v>19</v>
      </c>
      <c r="J334" s="27" t="s">
        <v>199</v>
      </c>
      <c r="K334" s="27" t="s">
        <v>199</v>
      </c>
      <c r="L334" s="27" t="s">
        <v>199</v>
      </c>
    </row>
    <row r="335" spans="1:12" s="2" customFormat="1" x14ac:dyDescent="0.35">
      <c r="A335" s="39"/>
      <c r="B335" s="39"/>
      <c r="C335" s="39"/>
      <c r="D335" s="39"/>
      <c r="E335" s="42"/>
      <c r="F335" s="42"/>
      <c r="G335" s="42"/>
      <c r="H335" s="25" t="s">
        <v>626</v>
      </c>
      <c r="I335" s="27" t="s">
        <v>554</v>
      </c>
      <c r="J335" s="27" t="s">
        <v>627</v>
      </c>
      <c r="K335" s="27" t="s">
        <v>627</v>
      </c>
      <c r="L335" s="27" t="s">
        <v>627</v>
      </c>
    </row>
    <row r="336" spans="1:12" s="2" customFormat="1" hidden="1" x14ac:dyDescent="0.35">
      <c r="A336" s="25"/>
      <c r="B336" s="25"/>
      <c r="C336" s="25"/>
      <c r="D336" s="25"/>
      <c r="E336" s="30"/>
      <c r="F336" s="30"/>
      <c r="G336" s="30"/>
      <c r="H336" s="25"/>
      <c r="I336" s="27"/>
      <c r="J336" s="27"/>
      <c r="K336" s="27"/>
      <c r="L336" s="27"/>
    </row>
    <row r="337" spans="1:12" s="2" customFormat="1" ht="47.4" customHeight="1" x14ac:dyDescent="0.35">
      <c r="A337" s="28" t="s">
        <v>628</v>
      </c>
      <c r="B337" s="38" t="s">
        <v>1058</v>
      </c>
      <c r="C337" s="38"/>
      <c r="D337" s="38"/>
      <c r="E337" s="31">
        <v>0</v>
      </c>
      <c r="F337" s="31">
        <v>0</v>
      </c>
      <c r="G337" s="31">
        <v>0</v>
      </c>
      <c r="H337" s="40"/>
      <c r="I337" s="40"/>
      <c r="J337" s="40"/>
      <c r="K337" s="40"/>
      <c r="L337" s="40"/>
    </row>
    <row r="338" spans="1:12" s="2" customFormat="1" ht="47.4" customHeight="1" x14ac:dyDescent="0.35">
      <c r="A338" s="28" t="s">
        <v>629</v>
      </c>
      <c r="B338" s="38" t="s">
        <v>630</v>
      </c>
      <c r="C338" s="38"/>
      <c r="D338" s="38"/>
      <c r="E338" s="29">
        <f>E339+E342+E345</f>
        <v>12128395</v>
      </c>
      <c r="F338" s="29">
        <f>F339+F342+F345</f>
        <v>14872790</v>
      </c>
      <c r="G338" s="29">
        <f>G339+G342+G345</f>
        <v>5408125</v>
      </c>
      <c r="H338" s="40"/>
      <c r="I338" s="40"/>
      <c r="J338" s="40"/>
      <c r="K338" s="40"/>
      <c r="L338" s="40"/>
    </row>
    <row r="339" spans="1:12" s="2" customFormat="1" ht="36.75" customHeight="1" x14ac:dyDescent="0.35">
      <c r="A339" s="39" t="s">
        <v>631</v>
      </c>
      <c r="B339" s="39" t="s">
        <v>632</v>
      </c>
      <c r="C339" s="39" t="s">
        <v>196</v>
      </c>
      <c r="D339" s="39" t="s">
        <v>21</v>
      </c>
      <c r="E339" s="42">
        <v>2429995</v>
      </c>
      <c r="F339" s="42">
        <v>1838000</v>
      </c>
      <c r="G339" s="42">
        <v>4396000</v>
      </c>
      <c r="H339" s="25" t="s">
        <v>633</v>
      </c>
      <c r="I339" s="27" t="s">
        <v>23</v>
      </c>
      <c r="J339" s="27" t="s">
        <v>65</v>
      </c>
      <c r="K339" s="27" t="s">
        <v>65</v>
      </c>
      <c r="L339" s="27" t="s">
        <v>65</v>
      </c>
    </row>
    <row r="340" spans="1:12" s="2" customFormat="1" ht="31" x14ac:dyDescent="0.35">
      <c r="A340" s="39"/>
      <c r="B340" s="39"/>
      <c r="C340" s="39"/>
      <c r="D340" s="39"/>
      <c r="E340" s="42"/>
      <c r="F340" s="42"/>
      <c r="G340" s="42"/>
      <c r="H340" s="25" t="s">
        <v>634</v>
      </c>
      <c r="I340" s="27" t="s">
        <v>19</v>
      </c>
      <c r="J340" s="27" t="s">
        <v>110</v>
      </c>
      <c r="K340" s="27" t="s">
        <v>49</v>
      </c>
      <c r="L340" s="27" t="s">
        <v>110</v>
      </c>
    </row>
    <row r="341" spans="1:12" s="2" customFormat="1" hidden="1" x14ac:dyDescent="0.35">
      <c r="A341" s="25"/>
      <c r="B341" s="25"/>
      <c r="C341" s="25"/>
      <c r="D341" s="25"/>
      <c r="E341" s="30"/>
      <c r="F341" s="30"/>
      <c r="G341" s="30"/>
      <c r="H341" s="25"/>
      <c r="I341" s="27"/>
      <c r="J341" s="27"/>
      <c r="K341" s="27"/>
      <c r="L341" s="27"/>
    </row>
    <row r="342" spans="1:12" s="2" customFormat="1" ht="36" customHeight="1" x14ac:dyDescent="0.35">
      <c r="A342" s="39" t="s">
        <v>635</v>
      </c>
      <c r="B342" s="39" t="s">
        <v>636</v>
      </c>
      <c r="C342" s="39" t="s">
        <v>60</v>
      </c>
      <c r="D342" s="25" t="s">
        <v>1049</v>
      </c>
      <c r="E342" s="26">
        <f>SUM(E343:E344)</f>
        <v>6514255</v>
      </c>
      <c r="F342" s="26">
        <f>SUM(F343:F344)</f>
        <v>6962043</v>
      </c>
      <c r="G342" s="26">
        <f>SUM(G343:G344)</f>
        <v>0</v>
      </c>
      <c r="H342" s="39" t="s">
        <v>582</v>
      </c>
      <c r="I342" s="41" t="s">
        <v>19</v>
      </c>
      <c r="J342" s="41" t="s">
        <v>115</v>
      </c>
      <c r="K342" s="41" t="s">
        <v>117</v>
      </c>
      <c r="L342" s="41" t="s">
        <v>96</v>
      </c>
    </row>
    <row r="343" spans="1:12" s="2" customFormat="1" x14ac:dyDescent="0.35">
      <c r="A343" s="39"/>
      <c r="B343" s="39"/>
      <c r="C343" s="39"/>
      <c r="D343" s="25" t="s">
        <v>606</v>
      </c>
      <c r="E343" s="30">
        <v>4472252</v>
      </c>
      <c r="F343" s="30">
        <v>3561732</v>
      </c>
      <c r="G343" s="30">
        <v>0</v>
      </c>
      <c r="H343" s="39"/>
      <c r="I343" s="41"/>
      <c r="J343" s="41"/>
      <c r="K343" s="41"/>
      <c r="L343" s="41"/>
    </row>
    <row r="344" spans="1:12" s="2" customFormat="1" x14ac:dyDescent="0.35">
      <c r="A344" s="39"/>
      <c r="B344" s="39"/>
      <c r="C344" s="39"/>
      <c r="D344" s="25" t="s">
        <v>21</v>
      </c>
      <c r="E344" s="30">
        <v>2042003</v>
      </c>
      <c r="F344" s="30">
        <v>3400311</v>
      </c>
      <c r="G344" s="30">
        <v>0</v>
      </c>
      <c r="H344" s="39"/>
      <c r="I344" s="41"/>
      <c r="J344" s="41"/>
      <c r="K344" s="41"/>
      <c r="L344" s="41"/>
    </row>
    <row r="345" spans="1:12" s="2" customFormat="1" ht="77.5" x14ac:dyDescent="0.35">
      <c r="A345" s="25" t="s">
        <v>637</v>
      </c>
      <c r="B345" s="25" t="s">
        <v>1069</v>
      </c>
      <c r="C345" s="25" t="s">
        <v>255</v>
      </c>
      <c r="D345" s="25" t="s">
        <v>21</v>
      </c>
      <c r="E345" s="30">
        <v>3184145</v>
      </c>
      <c r="F345" s="30">
        <v>6072747</v>
      </c>
      <c r="G345" s="30">
        <v>1012125</v>
      </c>
      <c r="H345" s="25" t="s">
        <v>582</v>
      </c>
      <c r="I345" s="27" t="s">
        <v>19</v>
      </c>
      <c r="J345" s="27" t="s">
        <v>117</v>
      </c>
      <c r="K345" s="27" t="s">
        <v>127</v>
      </c>
      <c r="L345" s="27" t="s">
        <v>62</v>
      </c>
    </row>
    <row r="346" spans="1:12" s="2" customFormat="1" ht="47.4" customHeight="1" x14ac:dyDescent="0.35">
      <c r="A346" s="28" t="s">
        <v>638</v>
      </c>
      <c r="B346" s="38" t="s">
        <v>639</v>
      </c>
      <c r="C346" s="38"/>
      <c r="D346" s="38"/>
      <c r="E346" s="31">
        <v>0</v>
      </c>
      <c r="F346" s="31">
        <v>0</v>
      </c>
      <c r="G346" s="31">
        <v>0</v>
      </c>
      <c r="H346" s="40"/>
      <c r="I346" s="40"/>
      <c r="J346" s="40"/>
      <c r="K346" s="40"/>
      <c r="L346" s="40"/>
    </row>
    <row r="347" spans="1:12" s="2" customFormat="1" ht="32" customHeight="1" x14ac:dyDescent="0.35">
      <c r="A347" s="25" t="s">
        <v>640</v>
      </c>
      <c r="B347" s="39" t="s">
        <v>641</v>
      </c>
      <c r="C347" s="39"/>
      <c r="D347" s="39"/>
      <c r="E347" s="26">
        <f>E348+E349+E359+E360</f>
        <v>30646260</v>
      </c>
      <c r="F347" s="26">
        <f>F348+F349+F359+F360</f>
        <v>29616260</v>
      </c>
      <c r="G347" s="26">
        <f>G348+G349+G359+G360</f>
        <v>29616260</v>
      </c>
      <c r="H347" s="41"/>
      <c r="I347" s="41"/>
      <c r="J347" s="41"/>
      <c r="K347" s="41"/>
      <c r="L347" s="41"/>
    </row>
    <row r="348" spans="1:12" s="2" customFormat="1" ht="32" customHeight="1" x14ac:dyDescent="0.35">
      <c r="A348" s="28" t="s">
        <v>642</v>
      </c>
      <c r="B348" s="38" t="s">
        <v>643</v>
      </c>
      <c r="C348" s="38"/>
      <c r="D348" s="38"/>
      <c r="E348" s="31">
        <v>0</v>
      </c>
      <c r="F348" s="31">
        <v>0</v>
      </c>
      <c r="G348" s="31">
        <v>0</v>
      </c>
      <c r="H348" s="40"/>
      <c r="I348" s="40"/>
      <c r="J348" s="40"/>
      <c r="K348" s="40"/>
      <c r="L348" s="40"/>
    </row>
    <row r="349" spans="1:12" s="2" customFormat="1" ht="32" customHeight="1" x14ac:dyDescent="0.35">
      <c r="A349" s="28" t="s">
        <v>644</v>
      </c>
      <c r="B349" s="38" t="s">
        <v>645</v>
      </c>
      <c r="C349" s="38"/>
      <c r="D349" s="38"/>
      <c r="E349" s="29">
        <f>E350+E351+E354+E358</f>
        <v>30646260</v>
      </c>
      <c r="F349" s="29">
        <f>F350+F351+F354+F358</f>
        <v>29616260</v>
      </c>
      <c r="G349" s="29">
        <f>G350+G351+G354+G358</f>
        <v>29616260</v>
      </c>
      <c r="H349" s="40"/>
      <c r="I349" s="40"/>
      <c r="J349" s="40"/>
      <c r="K349" s="40"/>
      <c r="L349" s="40"/>
    </row>
    <row r="350" spans="1:12" s="2" customFormat="1" ht="46.5" x14ac:dyDescent="0.35">
      <c r="A350" s="25" t="s">
        <v>646</v>
      </c>
      <c r="B350" s="25" t="s">
        <v>647</v>
      </c>
      <c r="C350" s="25" t="s">
        <v>60</v>
      </c>
      <c r="D350" s="25"/>
      <c r="E350" s="30">
        <v>0</v>
      </c>
      <c r="F350" s="30">
        <v>0</v>
      </c>
      <c r="G350" s="30">
        <v>0</v>
      </c>
      <c r="H350" s="25" t="s">
        <v>582</v>
      </c>
      <c r="I350" s="27" t="s">
        <v>19</v>
      </c>
      <c r="J350" s="27" t="s">
        <v>137</v>
      </c>
      <c r="K350" s="27" t="s">
        <v>96</v>
      </c>
      <c r="L350" s="27" t="s">
        <v>96</v>
      </c>
    </row>
    <row r="351" spans="1:12" s="2" customFormat="1" ht="35.25" customHeight="1" x14ac:dyDescent="0.35">
      <c r="A351" s="39" t="s">
        <v>648</v>
      </c>
      <c r="B351" s="39" t="s">
        <v>649</v>
      </c>
      <c r="C351" s="39" t="s">
        <v>615</v>
      </c>
      <c r="D351" s="25" t="s">
        <v>1049</v>
      </c>
      <c r="E351" s="26">
        <f>SUM(E352:E353)</f>
        <v>14000000</v>
      </c>
      <c r="F351" s="26">
        <f>SUM(F352:F353)</f>
        <v>13000000</v>
      </c>
      <c r="G351" s="26">
        <f>SUM(G352:G353)</f>
        <v>13000000</v>
      </c>
      <c r="H351" s="39" t="s">
        <v>650</v>
      </c>
      <c r="I351" s="41" t="s">
        <v>40</v>
      </c>
      <c r="J351" s="55" t="s">
        <v>1052</v>
      </c>
      <c r="K351" s="55" t="s">
        <v>651</v>
      </c>
      <c r="L351" s="55" t="s">
        <v>651</v>
      </c>
    </row>
    <row r="352" spans="1:12" s="2" customFormat="1" x14ac:dyDescent="0.35">
      <c r="A352" s="39"/>
      <c r="B352" s="39"/>
      <c r="C352" s="39"/>
      <c r="D352" s="25" t="s">
        <v>21</v>
      </c>
      <c r="E352" s="30">
        <v>3000000</v>
      </c>
      <c r="F352" s="30">
        <v>3000000</v>
      </c>
      <c r="G352" s="30">
        <v>3000000</v>
      </c>
      <c r="H352" s="39"/>
      <c r="I352" s="41"/>
      <c r="J352" s="55"/>
      <c r="K352" s="55"/>
      <c r="L352" s="55"/>
    </row>
    <row r="353" spans="1:12" s="2" customFormat="1" x14ac:dyDescent="0.35">
      <c r="A353" s="39"/>
      <c r="B353" s="39"/>
      <c r="C353" s="39"/>
      <c r="D353" s="25" t="s">
        <v>58</v>
      </c>
      <c r="E353" s="30">
        <v>11000000</v>
      </c>
      <c r="F353" s="30">
        <v>10000000</v>
      </c>
      <c r="G353" s="30">
        <v>10000000</v>
      </c>
      <c r="H353" s="39"/>
      <c r="I353" s="41"/>
      <c r="J353" s="55"/>
      <c r="K353" s="55"/>
      <c r="L353" s="55"/>
    </row>
    <row r="354" spans="1:12" s="2" customFormat="1" ht="30" customHeight="1" x14ac:dyDescent="0.35">
      <c r="A354" s="39" t="s">
        <v>652</v>
      </c>
      <c r="B354" s="39" t="s">
        <v>653</v>
      </c>
      <c r="C354" s="39" t="s">
        <v>615</v>
      </c>
      <c r="D354" s="25" t="s">
        <v>1049</v>
      </c>
      <c r="E354" s="26">
        <f>SUM(E355:E357)</f>
        <v>16596260</v>
      </c>
      <c r="F354" s="26">
        <f>SUM(F355:F357)</f>
        <v>16596260</v>
      </c>
      <c r="G354" s="26">
        <f>SUM(G355:G357)</f>
        <v>16596260</v>
      </c>
      <c r="H354" s="25" t="s">
        <v>654</v>
      </c>
      <c r="I354" s="27" t="s">
        <v>19</v>
      </c>
      <c r="J354" s="27" t="s">
        <v>97</v>
      </c>
      <c r="K354" s="27" t="s">
        <v>97</v>
      </c>
      <c r="L354" s="27" t="s">
        <v>97</v>
      </c>
    </row>
    <row r="355" spans="1:12" s="2" customFormat="1" ht="37.5" customHeight="1" x14ac:dyDescent="0.35">
      <c r="A355" s="39"/>
      <c r="B355" s="39"/>
      <c r="C355" s="39"/>
      <c r="D355" s="25" t="s">
        <v>58</v>
      </c>
      <c r="E355" s="30">
        <v>15000000</v>
      </c>
      <c r="F355" s="30">
        <v>13000000</v>
      </c>
      <c r="G355" s="30">
        <v>13000000</v>
      </c>
      <c r="H355" s="39" t="s">
        <v>655</v>
      </c>
      <c r="I355" s="41" t="s">
        <v>40</v>
      </c>
      <c r="J355" s="55" t="s">
        <v>656</v>
      </c>
      <c r="K355" s="55" t="s">
        <v>656</v>
      </c>
      <c r="L355" s="55" t="s">
        <v>656</v>
      </c>
    </row>
    <row r="356" spans="1:12" s="2" customFormat="1" ht="37.5" customHeight="1" x14ac:dyDescent="0.35">
      <c r="A356" s="39"/>
      <c r="B356" s="39"/>
      <c r="C356" s="39"/>
      <c r="D356" s="25" t="s">
        <v>21</v>
      </c>
      <c r="E356" s="30">
        <v>1596260</v>
      </c>
      <c r="F356" s="30">
        <v>3596260</v>
      </c>
      <c r="G356" s="30">
        <v>3596260</v>
      </c>
      <c r="H356" s="39"/>
      <c r="I356" s="41"/>
      <c r="J356" s="55"/>
      <c r="K356" s="55"/>
      <c r="L356" s="55"/>
    </row>
    <row r="357" spans="1:12" s="2" customFormat="1" hidden="1" x14ac:dyDescent="0.35">
      <c r="A357" s="25"/>
      <c r="B357" s="25"/>
      <c r="C357" s="25"/>
      <c r="D357" s="25"/>
      <c r="E357" s="30"/>
      <c r="F357" s="30"/>
      <c r="G357" s="30"/>
      <c r="H357" s="25"/>
      <c r="I357" s="27"/>
      <c r="J357" s="27"/>
      <c r="K357" s="27"/>
      <c r="L357" s="27"/>
    </row>
    <row r="358" spans="1:12" s="2" customFormat="1" ht="62" x14ac:dyDescent="0.35">
      <c r="A358" s="25" t="s">
        <v>657</v>
      </c>
      <c r="B358" s="25" t="s">
        <v>658</v>
      </c>
      <c r="C358" s="25" t="s">
        <v>615</v>
      </c>
      <c r="D358" s="25" t="s">
        <v>21</v>
      </c>
      <c r="E358" s="30">
        <v>50000</v>
      </c>
      <c r="F358" s="30">
        <v>20000</v>
      </c>
      <c r="G358" s="30">
        <v>20000</v>
      </c>
      <c r="H358" s="25" t="s">
        <v>659</v>
      </c>
      <c r="I358" s="27" t="s">
        <v>23</v>
      </c>
      <c r="J358" s="27" t="s">
        <v>132</v>
      </c>
      <c r="K358" s="27" t="s">
        <v>117</v>
      </c>
      <c r="L358" s="27" t="s">
        <v>117</v>
      </c>
    </row>
    <row r="359" spans="1:12" s="2" customFormat="1" ht="32" customHeight="1" x14ac:dyDescent="0.35">
      <c r="A359" s="28" t="s">
        <v>660</v>
      </c>
      <c r="B359" s="38" t="s">
        <v>661</v>
      </c>
      <c r="C359" s="38"/>
      <c r="D359" s="38"/>
      <c r="E359" s="31">
        <v>0</v>
      </c>
      <c r="F359" s="31">
        <v>0</v>
      </c>
      <c r="G359" s="31">
        <v>0</v>
      </c>
      <c r="H359" s="40"/>
      <c r="I359" s="40"/>
      <c r="J359" s="40"/>
      <c r="K359" s="40"/>
      <c r="L359" s="40"/>
    </row>
    <row r="360" spans="1:12" s="2" customFormat="1" ht="32" customHeight="1" x14ac:dyDescent="0.35">
      <c r="A360" s="28" t="s">
        <v>662</v>
      </c>
      <c r="B360" s="38" t="s">
        <v>663</v>
      </c>
      <c r="C360" s="38"/>
      <c r="D360" s="38"/>
      <c r="E360" s="31">
        <v>0</v>
      </c>
      <c r="F360" s="31">
        <v>0</v>
      </c>
      <c r="G360" s="31">
        <v>0</v>
      </c>
      <c r="H360" s="40"/>
      <c r="I360" s="40"/>
      <c r="J360" s="40"/>
      <c r="K360" s="40"/>
      <c r="L360" s="40"/>
    </row>
    <row r="361" spans="1:12" s="2" customFormat="1" ht="32" customHeight="1" x14ac:dyDescent="0.35">
      <c r="A361" s="25" t="s">
        <v>664</v>
      </c>
      <c r="B361" s="39" t="s">
        <v>665</v>
      </c>
      <c r="C361" s="39"/>
      <c r="D361" s="39"/>
      <c r="E361" s="26">
        <f>E362+E368+E379</f>
        <v>3960070.63</v>
      </c>
      <c r="F361" s="26">
        <f>F362+F368+F379</f>
        <v>3743345</v>
      </c>
      <c r="G361" s="26">
        <f>G362+G368+G379</f>
        <v>3853345</v>
      </c>
      <c r="H361" s="41"/>
      <c r="I361" s="41"/>
      <c r="J361" s="41"/>
      <c r="K361" s="41"/>
      <c r="L361" s="41"/>
    </row>
    <row r="362" spans="1:12" s="2" customFormat="1" ht="32" customHeight="1" x14ac:dyDescent="0.35">
      <c r="A362" s="28" t="s">
        <v>666</v>
      </c>
      <c r="B362" s="38" t="s">
        <v>667</v>
      </c>
      <c r="C362" s="38"/>
      <c r="D362" s="38"/>
      <c r="E362" s="29">
        <f>SUM(E363:E363)</f>
        <v>198420</v>
      </c>
      <c r="F362" s="29">
        <f>SUM(F363:F363)</f>
        <v>58650</v>
      </c>
      <c r="G362" s="29">
        <f>SUM(G363:G363)</f>
        <v>58650</v>
      </c>
      <c r="H362" s="40"/>
      <c r="I362" s="40"/>
      <c r="J362" s="40"/>
      <c r="K362" s="40"/>
      <c r="L362" s="40"/>
    </row>
    <row r="363" spans="1:12" s="2" customFormat="1" ht="36" customHeight="1" x14ac:dyDescent="0.35">
      <c r="A363" s="39" t="s">
        <v>668</v>
      </c>
      <c r="B363" s="39" t="s">
        <v>669</v>
      </c>
      <c r="C363" s="39" t="s">
        <v>615</v>
      </c>
      <c r="D363" s="25" t="s">
        <v>1049</v>
      </c>
      <c r="E363" s="26">
        <f>SUM(E364:E367)</f>
        <v>198420</v>
      </c>
      <c r="F363" s="26">
        <f>SUM(F364:F367)</f>
        <v>58650</v>
      </c>
      <c r="G363" s="26">
        <f>SUM(G364:G367)</f>
        <v>58650</v>
      </c>
      <c r="H363" s="25" t="s">
        <v>670</v>
      </c>
      <c r="I363" s="27" t="s">
        <v>23</v>
      </c>
      <c r="J363" s="27" t="s">
        <v>671</v>
      </c>
      <c r="K363" s="27" t="s">
        <v>671</v>
      </c>
      <c r="L363" s="27" t="s">
        <v>671</v>
      </c>
    </row>
    <row r="364" spans="1:12" s="2" customFormat="1" ht="21" customHeight="1" x14ac:dyDescent="0.35">
      <c r="A364" s="39"/>
      <c r="B364" s="39"/>
      <c r="C364" s="39"/>
      <c r="D364" s="25" t="s">
        <v>58</v>
      </c>
      <c r="E364" s="30">
        <v>24530.48</v>
      </c>
      <c r="F364" s="30">
        <v>0</v>
      </c>
      <c r="G364" s="30">
        <v>0</v>
      </c>
      <c r="H364" s="39" t="s">
        <v>672</v>
      </c>
      <c r="I364" s="41" t="s">
        <v>23</v>
      </c>
      <c r="J364" s="41" t="s">
        <v>86</v>
      </c>
      <c r="K364" s="41" t="s">
        <v>86</v>
      </c>
      <c r="L364" s="41" t="s">
        <v>86</v>
      </c>
    </row>
    <row r="365" spans="1:12" s="2" customFormat="1" x14ac:dyDescent="0.35">
      <c r="A365" s="39"/>
      <c r="B365" s="39"/>
      <c r="C365" s="39"/>
      <c r="D365" s="25" t="s">
        <v>237</v>
      </c>
      <c r="E365" s="30">
        <v>35600</v>
      </c>
      <c r="F365" s="30"/>
      <c r="G365" s="30"/>
      <c r="H365" s="39"/>
      <c r="I365" s="41"/>
      <c r="J365" s="41"/>
      <c r="K365" s="41"/>
      <c r="L365" s="41"/>
    </row>
    <row r="366" spans="1:12" s="2" customFormat="1" x14ac:dyDescent="0.35">
      <c r="A366" s="39"/>
      <c r="B366" s="39"/>
      <c r="C366" s="39"/>
      <c r="D366" s="25" t="s">
        <v>21</v>
      </c>
      <c r="E366" s="30">
        <v>138289.51999999999</v>
      </c>
      <c r="F366" s="30">
        <v>58650</v>
      </c>
      <c r="G366" s="30">
        <v>58650</v>
      </c>
      <c r="H366" s="39"/>
      <c r="I366" s="41"/>
      <c r="J366" s="41"/>
      <c r="K366" s="41"/>
      <c r="L366" s="41"/>
    </row>
    <row r="367" spans="1:12" s="2" customFormat="1" hidden="1" x14ac:dyDescent="0.35">
      <c r="A367" s="25"/>
      <c r="B367" s="25"/>
      <c r="C367" s="25"/>
      <c r="D367" s="25"/>
      <c r="E367" s="30"/>
      <c r="F367" s="30"/>
      <c r="G367" s="30"/>
      <c r="H367" s="25"/>
      <c r="I367" s="27"/>
      <c r="J367" s="27"/>
      <c r="K367" s="27"/>
      <c r="L367" s="27"/>
    </row>
    <row r="368" spans="1:12" s="2" customFormat="1" ht="32" customHeight="1" x14ac:dyDescent="0.35">
      <c r="A368" s="28" t="s">
        <v>673</v>
      </c>
      <c r="B368" s="38" t="s">
        <v>674</v>
      </c>
      <c r="C368" s="38"/>
      <c r="D368" s="28"/>
      <c r="E368" s="29">
        <f>E369+E373+E376+E377+E378</f>
        <v>1238963</v>
      </c>
      <c r="F368" s="29">
        <f>F369+F373+F376+F377+F378</f>
        <v>1062007</v>
      </c>
      <c r="G368" s="29">
        <f>G369+G373+G376+G377+G378</f>
        <v>1072007</v>
      </c>
      <c r="H368" s="40"/>
      <c r="I368" s="40"/>
      <c r="J368" s="40"/>
      <c r="K368" s="40"/>
      <c r="L368" s="40"/>
    </row>
    <row r="369" spans="1:12" s="2" customFormat="1" ht="36.75" customHeight="1" x14ac:dyDescent="0.35">
      <c r="A369" s="39" t="s">
        <v>675</v>
      </c>
      <c r="B369" s="39" t="s">
        <v>676</v>
      </c>
      <c r="C369" s="39" t="s">
        <v>615</v>
      </c>
      <c r="D369" s="39" t="s">
        <v>21</v>
      </c>
      <c r="E369" s="42">
        <v>111517</v>
      </c>
      <c r="F369" s="42">
        <v>60000</v>
      </c>
      <c r="G369" s="42">
        <v>70000</v>
      </c>
      <c r="H369" s="25" t="s">
        <v>677</v>
      </c>
      <c r="I369" s="27" t="s">
        <v>23</v>
      </c>
      <c r="J369" s="27" t="s">
        <v>299</v>
      </c>
      <c r="K369" s="27" t="s">
        <v>299</v>
      </c>
      <c r="L369" s="27" t="s">
        <v>299</v>
      </c>
    </row>
    <row r="370" spans="1:12" s="2" customFormat="1" ht="31" x14ac:dyDescent="0.35">
      <c r="A370" s="39"/>
      <c r="B370" s="39"/>
      <c r="C370" s="39"/>
      <c r="D370" s="39"/>
      <c r="E370" s="42"/>
      <c r="F370" s="42"/>
      <c r="G370" s="42"/>
      <c r="H370" s="25" t="s">
        <v>678</v>
      </c>
      <c r="I370" s="27" t="s">
        <v>23</v>
      </c>
      <c r="J370" s="27" t="s">
        <v>679</v>
      </c>
      <c r="K370" s="27" t="s">
        <v>679</v>
      </c>
      <c r="L370" s="27" t="s">
        <v>679</v>
      </c>
    </row>
    <row r="371" spans="1:12" s="2" customFormat="1" ht="31" x14ac:dyDescent="0.35">
      <c r="A371" s="39"/>
      <c r="B371" s="39"/>
      <c r="C371" s="39"/>
      <c r="D371" s="39"/>
      <c r="E371" s="42"/>
      <c r="F371" s="42"/>
      <c r="G371" s="42"/>
      <c r="H371" s="25" t="s">
        <v>680</v>
      </c>
      <c r="I371" s="27" t="s">
        <v>23</v>
      </c>
      <c r="J371" s="27" t="s">
        <v>24</v>
      </c>
      <c r="K371" s="27" t="s">
        <v>24</v>
      </c>
      <c r="L371" s="27" t="s">
        <v>24</v>
      </c>
    </row>
    <row r="372" spans="1:12" s="2" customFormat="1" hidden="1" x14ac:dyDescent="0.35">
      <c r="A372" s="25"/>
      <c r="B372" s="25"/>
      <c r="C372" s="25"/>
      <c r="D372" s="25"/>
      <c r="E372" s="30"/>
      <c r="F372" s="30"/>
      <c r="G372" s="30"/>
      <c r="H372" s="25"/>
      <c r="I372" s="27"/>
      <c r="J372" s="27"/>
      <c r="K372" s="27"/>
      <c r="L372" s="27"/>
    </row>
    <row r="373" spans="1:12" s="2" customFormat="1" ht="51.75" customHeight="1" x14ac:dyDescent="0.35">
      <c r="A373" s="39" t="s">
        <v>681</v>
      </c>
      <c r="B373" s="39" t="s">
        <v>1054</v>
      </c>
      <c r="C373" s="39" t="s">
        <v>615</v>
      </c>
      <c r="D373" s="39" t="s">
        <v>21</v>
      </c>
      <c r="E373" s="42">
        <v>520000</v>
      </c>
      <c r="F373" s="42">
        <v>575000</v>
      </c>
      <c r="G373" s="42">
        <v>575000</v>
      </c>
      <c r="H373" s="25" t="s">
        <v>682</v>
      </c>
      <c r="I373" s="27" t="s">
        <v>23</v>
      </c>
      <c r="J373" s="27" t="s">
        <v>683</v>
      </c>
      <c r="K373" s="27" t="s">
        <v>332</v>
      </c>
      <c r="L373" s="27" t="s">
        <v>332</v>
      </c>
    </row>
    <row r="374" spans="1:12" s="2" customFormat="1" ht="51.75" customHeight="1" x14ac:dyDescent="0.35">
      <c r="A374" s="39"/>
      <c r="B374" s="39"/>
      <c r="C374" s="39"/>
      <c r="D374" s="39"/>
      <c r="E374" s="42"/>
      <c r="F374" s="42"/>
      <c r="G374" s="42"/>
      <c r="H374" s="25" t="s">
        <v>684</v>
      </c>
      <c r="I374" s="27" t="s">
        <v>557</v>
      </c>
      <c r="J374" s="27" t="s">
        <v>685</v>
      </c>
      <c r="K374" s="27" t="s">
        <v>685</v>
      </c>
      <c r="L374" s="27" t="s">
        <v>339</v>
      </c>
    </row>
    <row r="375" spans="1:12" s="2" customFormat="1" hidden="1" x14ac:dyDescent="0.35">
      <c r="A375" s="25"/>
      <c r="B375" s="25"/>
      <c r="C375" s="25"/>
      <c r="D375" s="25"/>
      <c r="E375" s="30"/>
      <c r="F375" s="30"/>
      <c r="G375" s="30"/>
      <c r="H375" s="25"/>
      <c r="I375" s="27"/>
      <c r="J375" s="27"/>
      <c r="K375" s="27"/>
      <c r="L375" s="27"/>
    </row>
    <row r="376" spans="1:12" s="2" customFormat="1" ht="62" x14ac:dyDescent="0.35">
      <c r="A376" s="25" t="s">
        <v>686</v>
      </c>
      <c r="B376" s="25" t="s">
        <v>687</v>
      </c>
      <c r="C376" s="25" t="s">
        <v>615</v>
      </c>
      <c r="D376" s="25" t="s">
        <v>21</v>
      </c>
      <c r="E376" s="30">
        <v>450000</v>
      </c>
      <c r="F376" s="30">
        <v>400000</v>
      </c>
      <c r="G376" s="30">
        <v>400000</v>
      </c>
      <c r="H376" s="25" t="s">
        <v>688</v>
      </c>
      <c r="I376" s="27" t="s">
        <v>23</v>
      </c>
      <c r="J376" s="27" t="s">
        <v>689</v>
      </c>
      <c r="K376" s="27" t="s">
        <v>690</v>
      </c>
      <c r="L376" s="27" t="s">
        <v>691</v>
      </c>
    </row>
    <row r="377" spans="1:12" s="2" customFormat="1" ht="77.5" x14ac:dyDescent="0.35">
      <c r="A377" s="25" t="s">
        <v>692</v>
      </c>
      <c r="B377" s="25" t="s">
        <v>693</v>
      </c>
      <c r="C377" s="25" t="s">
        <v>615</v>
      </c>
      <c r="D377" s="25" t="s">
        <v>21</v>
      </c>
      <c r="E377" s="30">
        <v>136446</v>
      </c>
      <c r="F377" s="30">
        <v>27007</v>
      </c>
      <c r="G377" s="30">
        <v>27007</v>
      </c>
      <c r="H377" s="25" t="s">
        <v>694</v>
      </c>
      <c r="I377" s="27" t="s">
        <v>23</v>
      </c>
      <c r="J377" s="27" t="s">
        <v>24</v>
      </c>
      <c r="K377" s="27" t="s">
        <v>24</v>
      </c>
      <c r="L377" s="27" t="s">
        <v>24</v>
      </c>
    </row>
    <row r="378" spans="1:12" s="2" customFormat="1" ht="108.5" x14ac:dyDescent="0.35">
      <c r="A378" s="25" t="s">
        <v>695</v>
      </c>
      <c r="B378" s="25" t="s">
        <v>696</v>
      </c>
      <c r="C378" s="25" t="s">
        <v>60</v>
      </c>
      <c r="D378" s="25" t="s">
        <v>606</v>
      </c>
      <c r="E378" s="30">
        <v>21000</v>
      </c>
      <c r="F378" s="30">
        <v>0</v>
      </c>
      <c r="G378" s="30">
        <v>0</v>
      </c>
      <c r="H378" s="25" t="s">
        <v>582</v>
      </c>
      <c r="I378" s="27" t="s">
        <v>19</v>
      </c>
      <c r="J378" s="27" t="s">
        <v>86</v>
      </c>
      <c r="K378" s="27" t="s">
        <v>96</v>
      </c>
      <c r="L378" s="27" t="s">
        <v>96</v>
      </c>
    </row>
    <row r="379" spans="1:12" s="2" customFormat="1" ht="32" customHeight="1" x14ac:dyDescent="0.35">
      <c r="A379" s="28" t="s">
        <v>697</v>
      </c>
      <c r="B379" s="38" t="s">
        <v>698</v>
      </c>
      <c r="C379" s="38"/>
      <c r="D379" s="38"/>
      <c r="E379" s="29">
        <f>SUM(E380:E380)</f>
        <v>2522687.63</v>
      </c>
      <c r="F379" s="29">
        <f>SUM(F380:F380)</f>
        <v>2622688</v>
      </c>
      <c r="G379" s="29">
        <f>SUM(G380:G380)</f>
        <v>2722688</v>
      </c>
      <c r="H379" s="40"/>
      <c r="I379" s="40"/>
      <c r="J379" s="40"/>
      <c r="K379" s="40"/>
      <c r="L379" s="40"/>
    </row>
    <row r="380" spans="1:12" s="2" customFormat="1" ht="36" customHeight="1" x14ac:dyDescent="0.35">
      <c r="A380" s="39" t="s">
        <v>699</v>
      </c>
      <c r="B380" s="39" t="s">
        <v>700</v>
      </c>
      <c r="C380" s="39" t="s">
        <v>615</v>
      </c>
      <c r="D380" s="25" t="s">
        <v>1049</v>
      </c>
      <c r="E380" s="26">
        <f>SUM(E381:E386)</f>
        <v>2522687.63</v>
      </c>
      <c r="F380" s="26">
        <f>SUM(F381:F386)</f>
        <v>2622688</v>
      </c>
      <c r="G380" s="26">
        <f>SUM(G381:G386)</f>
        <v>2722688</v>
      </c>
      <c r="H380" s="25" t="s">
        <v>701</v>
      </c>
      <c r="I380" s="27" t="s">
        <v>23</v>
      </c>
      <c r="J380" s="27" t="s">
        <v>702</v>
      </c>
      <c r="K380" s="27" t="s">
        <v>703</v>
      </c>
      <c r="L380" s="27" t="s">
        <v>703</v>
      </c>
    </row>
    <row r="381" spans="1:12" s="2" customFormat="1" x14ac:dyDescent="0.35">
      <c r="A381" s="39"/>
      <c r="B381" s="39"/>
      <c r="C381" s="39"/>
      <c r="D381" s="25" t="s">
        <v>237</v>
      </c>
      <c r="E381" s="30">
        <v>107280</v>
      </c>
      <c r="F381" s="30">
        <v>107280</v>
      </c>
      <c r="G381" s="30">
        <v>107280</v>
      </c>
      <c r="H381" s="25" t="s">
        <v>704</v>
      </c>
      <c r="I381" s="27" t="s">
        <v>705</v>
      </c>
      <c r="J381" s="27" t="s">
        <v>706</v>
      </c>
      <c r="K381" s="27" t="s">
        <v>707</v>
      </c>
      <c r="L381" s="27" t="s">
        <v>708</v>
      </c>
    </row>
    <row r="382" spans="1:12" s="2" customFormat="1" x14ac:dyDescent="0.35">
      <c r="A382" s="39"/>
      <c r="B382" s="39"/>
      <c r="C382" s="39"/>
      <c r="D382" s="25" t="s">
        <v>58</v>
      </c>
      <c r="E382" s="30">
        <v>134050.63</v>
      </c>
      <c r="F382" s="30">
        <v>134051</v>
      </c>
      <c r="G382" s="30">
        <v>134051</v>
      </c>
      <c r="H382" s="25" t="s">
        <v>709</v>
      </c>
      <c r="I382" s="27" t="s">
        <v>40</v>
      </c>
      <c r="J382" s="27" t="s">
        <v>710</v>
      </c>
      <c r="K382" s="27" t="s">
        <v>711</v>
      </c>
      <c r="L382" s="27" t="s">
        <v>711</v>
      </c>
    </row>
    <row r="383" spans="1:12" s="2" customFormat="1" ht="31" x14ac:dyDescent="0.35">
      <c r="A383" s="39"/>
      <c r="B383" s="39"/>
      <c r="C383" s="39"/>
      <c r="D383" s="25" t="s">
        <v>21</v>
      </c>
      <c r="E383" s="30">
        <v>2281357</v>
      </c>
      <c r="F383" s="30">
        <v>2381357</v>
      </c>
      <c r="G383" s="30">
        <v>2481357</v>
      </c>
      <c r="H383" s="25" t="s">
        <v>712</v>
      </c>
      <c r="I383" s="27" t="s">
        <v>40</v>
      </c>
      <c r="J383" s="27" t="s">
        <v>713</v>
      </c>
      <c r="K383" s="27" t="s">
        <v>714</v>
      </c>
      <c r="L383" s="27" t="s">
        <v>715</v>
      </c>
    </row>
    <row r="384" spans="1:12" s="2" customFormat="1" hidden="1" x14ac:dyDescent="0.35">
      <c r="A384" s="25"/>
      <c r="B384" s="25"/>
      <c r="C384" s="25"/>
      <c r="D384" s="25"/>
      <c r="E384" s="30"/>
      <c r="F384" s="30"/>
      <c r="G384" s="30"/>
      <c r="H384" s="25"/>
      <c r="I384" s="27"/>
      <c r="J384" s="27"/>
      <c r="K384" s="27"/>
      <c r="L384" s="27"/>
    </row>
    <row r="385" spans="1:12" s="2" customFormat="1" hidden="1" x14ac:dyDescent="0.35">
      <c r="A385" s="25"/>
      <c r="B385" s="25"/>
      <c r="C385" s="25"/>
      <c r="D385" s="25"/>
      <c r="E385" s="30"/>
      <c r="F385" s="30"/>
      <c r="G385" s="30"/>
      <c r="H385" s="25"/>
      <c r="I385" s="27"/>
      <c r="J385" s="27"/>
      <c r="K385" s="27"/>
      <c r="L385" s="27"/>
    </row>
    <row r="386" spans="1:12" s="2" customFormat="1" hidden="1" x14ac:dyDescent="0.35">
      <c r="A386" s="25"/>
      <c r="B386" s="25"/>
      <c r="C386" s="25"/>
      <c r="D386" s="25"/>
      <c r="E386" s="30"/>
      <c r="F386" s="30"/>
      <c r="G386" s="30"/>
      <c r="H386" s="25"/>
      <c r="I386" s="27"/>
      <c r="J386" s="27"/>
      <c r="K386" s="27"/>
      <c r="L386" s="27"/>
    </row>
    <row r="387" spans="1:12" s="2" customFormat="1" ht="63" customHeight="1" x14ac:dyDescent="0.35">
      <c r="A387" s="23" t="s">
        <v>716</v>
      </c>
      <c r="B387" s="44" t="s">
        <v>717</v>
      </c>
      <c r="C387" s="44"/>
      <c r="D387" s="44"/>
      <c r="E387" s="24">
        <f>E388+E449+E473+E477</f>
        <v>27939415.079999998</v>
      </c>
      <c r="F387" s="24">
        <f>F388+F449+F473+F477</f>
        <v>21392839</v>
      </c>
      <c r="G387" s="24">
        <f>G388+G449+G473+G477</f>
        <v>21343785</v>
      </c>
      <c r="H387" s="43"/>
      <c r="I387" s="43"/>
      <c r="J387" s="43"/>
      <c r="K387" s="43"/>
      <c r="L387" s="43"/>
    </row>
    <row r="388" spans="1:12" s="2" customFormat="1" ht="47.4" customHeight="1" x14ac:dyDescent="0.35">
      <c r="A388" s="25" t="s">
        <v>718</v>
      </c>
      <c r="B388" s="39" t="s">
        <v>1068</v>
      </c>
      <c r="C388" s="39"/>
      <c r="D388" s="39"/>
      <c r="E388" s="26">
        <f>E389+E390+E415+E422+E430+E431</f>
        <v>17636747</v>
      </c>
      <c r="F388" s="26">
        <f>F389+F390+F415+F422+F430+F431</f>
        <v>13648342</v>
      </c>
      <c r="G388" s="26">
        <f>G389+G390+G415+G422+G430+G431</f>
        <v>14362568</v>
      </c>
      <c r="H388" s="41"/>
      <c r="I388" s="41"/>
      <c r="J388" s="41"/>
      <c r="K388" s="41"/>
      <c r="L388" s="41"/>
    </row>
    <row r="389" spans="1:12" s="2" customFormat="1" ht="39" customHeight="1" x14ac:dyDescent="0.35">
      <c r="A389" s="28" t="s">
        <v>719</v>
      </c>
      <c r="B389" s="38" t="s">
        <v>720</v>
      </c>
      <c r="C389" s="38"/>
      <c r="D389" s="38"/>
      <c r="E389" s="31">
        <v>0</v>
      </c>
      <c r="F389" s="31">
        <v>0</v>
      </c>
      <c r="G389" s="31">
        <v>0</v>
      </c>
      <c r="H389" s="40"/>
      <c r="I389" s="40"/>
      <c r="J389" s="40"/>
      <c r="K389" s="40"/>
      <c r="L389" s="40"/>
    </row>
    <row r="390" spans="1:12" s="2" customFormat="1" ht="70.5" customHeight="1" x14ac:dyDescent="0.35">
      <c r="A390" s="28" t="s">
        <v>721</v>
      </c>
      <c r="B390" s="38" t="s">
        <v>722</v>
      </c>
      <c r="C390" s="38"/>
      <c r="D390" s="38"/>
      <c r="E390" s="29">
        <f>E391+E396+E402+E403+E406+E409</f>
        <v>4671525</v>
      </c>
      <c r="F390" s="29">
        <f>F391+F396+F402+F403+F406+F409</f>
        <v>4642502</v>
      </c>
      <c r="G390" s="29">
        <f>G391+G396+G402+G403+G406+G409</f>
        <v>4656728</v>
      </c>
      <c r="H390" s="40"/>
      <c r="I390" s="40"/>
      <c r="J390" s="40"/>
      <c r="K390" s="40"/>
      <c r="L390" s="40"/>
    </row>
    <row r="391" spans="1:12" s="2" customFormat="1" ht="31.5" customHeight="1" x14ac:dyDescent="0.35">
      <c r="A391" s="39" t="s">
        <v>723</v>
      </c>
      <c r="B391" s="39" t="s">
        <v>724</v>
      </c>
      <c r="C391" s="39" t="s">
        <v>196</v>
      </c>
      <c r="D391" s="25" t="s">
        <v>1049</v>
      </c>
      <c r="E391" s="26">
        <f>SUM(E392:E395)</f>
        <v>2700000</v>
      </c>
      <c r="F391" s="26">
        <f>SUM(F392:F395)</f>
        <v>2700000</v>
      </c>
      <c r="G391" s="26">
        <f>SUM(G392:G395)</f>
        <v>2700000</v>
      </c>
      <c r="H391" s="25" t="s">
        <v>725</v>
      </c>
      <c r="I391" s="27" t="s">
        <v>19</v>
      </c>
      <c r="J391" s="27" t="s">
        <v>726</v>
      </c>
      <c r="K391" s="27" t="s">
        <v>726</v>
      </c>
      <c r="L391" s="27" t="s">
        <v>726</v>
      </c>
    </row>
    <row r="392" spans="1:12" s="2" customFormat="1" x14ac:dyDescent="0.35">
      <c r="A392" s="39"/>
      <c r="B392" s="39"/>
      <c r="C392" s="39"/>
      <c r="D392" s="25" t="s">
        <v>58</v>
      </c>
      <c r="E392" s="30">
        <v>1200000</v>
      </c>
      <c r="F392" s="30">
        <v>1200000</v>
      </c>
      <c r="G392" s="30">
        <v>1200000</v>
      </c>
      <c r="H392" s="25" t="s">
        <v>727</v>
      </c>
      <c r="I392" s="27" t="s">
        <v>23</v>
      </c>
      <c r="J392" s="27" t="s">
        <v>728</v>
      </c>
      <c r="K392" s="27" t="s">
        <v>729</v>
      </c>
      <c r="L392" s="27" t="s">
        <v>345</v>
      </c>
    </row>
    <row r="393" spans="1:12" s="2" customFormat="1" ht="31" x14ac:dyDescent="0.35">
      <c r="A393" s="39"/>
      <c r="B393" s="39"/>
      <c r="C393" s="39"/>
      <c r="D393" s="25" t="s">
        <v>21</v>
      </c>
      <c r="E393" s="30">
        <v>1500000</v>
      </c>
      <c r="F393" s="30">
        <v>1500000</v>
      </c>
      <c r="G393" s="30">
        <v>1500000</v>
      </c>
      <c r="H393" s="25" t="s">
        <v>730</v>
      </c>
      <c r="I393" s="27" t="s">
        <v>557</v>
      </c>
      <c r="J393" s="27" t="s">
        <v>731</v>
      </c>
      <c r="K393" s="27" t="s">
        <v>572</v>
      </c>
      <c r="L393" s="27" t="s">
        <v>732</v>
      </c>
    </row>
    <row r="394" spans="1:12" s="2" customFormat="1" hidden="1" x14ac:dyDescent="0.35">
      <c r="A394" s="25"/>
      <c r="B394" s="25"/>
      <c r="C394" s="25"/>
      <c r="D394" s="25"/>
      <c r="E394" s="30"/>
      <c r="F394" s="30"/>
      <c r="G394" s="30"/>
      <c r="H394" s="25"/>
      <c r="I394" s="27"/>
      <c r="J394" s="27"/>
      <c r="K394" s="27"/>
      <c r="L394" s="27"/>
    </row>
    <row r="395" spans="1:12" s="2" customFormat="1" hidden="1" x14ac:dyDescent="0.35">
      <c r="A395" s="25"/>
      <c r="B395" s="25"/>
      <c r="C395" s="25"/>
      <c r="D395" s="25"/>
      <c r="E395" s="30"/>
      <c r="F395" s="30"/>
      <c r="G395" s="30"/>
      <c r="H395" s="25"/>
      <c r="I395" s="27"/>
      <c r="J395" s="27"/>
      <c r="K395" s="27"/>
      <c r="L395" s="27"/>
    </row>
    <row r="396" spans="1:12" s="2" customFormat="1" ht="36" customHeight="1" x14ac:dyDescent="0.35">
      <c r="A396" s="39" t="s">
        <v>733</v>
      </c>
      <c r="B396" s="39" t="s">
        <v>734</v>
      </c>
      <c r="C396" s="39" t="s">
        <v>735</v>
      </c>
      <c r="D396" s="39" t="s">
        <v>58</v>
      </c>
      <c r="E396" s="42">
        <v>407039</v>
      </c>
      <c r="F396" s="42">
        <v>400000</v>
      </c>
      <c r="G396" s="42">
        <v>400000</v>
      </c>
      <c r="H396" s="25" t="s">
        <v>736</v>
      </c>
      <c r="I396" s="27" t="s">
        <v>23</v>
      </c>
      <c r="J396" s="27" t="s">
        <v>737</v>
      </c>
      <c r="K396" s="27" t="s">
        <v>20</v>
      </c>
      <c r="L396" s="27" t="s">
        <v>20</v>
      </c>
    </row>
    <row r="397" spans="1:12" s="2" customFormat="1" x14ac:dyDescent="0.35">
      <c r="A397" s="39"/>
      <c r="B397" s="39"/>
      <c r="C397" s="39"/>
      <c r="D397" s="39"/>
      <c r="E397" s="42"/>
      <c r="F397" s="42"/>
      <c r="G397" s="42"/>
      <c r="H397" s="25" t="s">
        <v>1109</v>
      </c>
      <c r="I397" s="27" t="s">
        <v>23</v>
      </c>
      <c r="J397" s="27" t="s">
        <v>97</v>
      </c>
      <c r="K397" s="27" t="s">
        <v>97</v>
      </c>
      <c r="L397" s="27" t="s">
        <v>97</v>
      </c>
    </row>
    <row r="398" spans="1:12" s="2" customFormat="1" x14ac:dyDescent="0.35">
      <c r="A398" s="39"/>
      <c r="B398" s="39"/>
      <c r="C398" s="39"/>
      <c r="D398" s="39"/>
      <c r="E398" s="42"/>
      <c r="F398" s="42"/>
      <c r="G398" s="42"/>
      <c r="H398" s="25" t="s">
        <v>738</v>
      </c>
      <c r="I398" s="27" t="s">
        <v>23</v>
      </c>
      <c r="J398" s="27" t="s">
        <v>739</v>
      </c>
      <c r="K398" s="27" t="s">
        <v>728</v>
      </c>
      <c r="L398" s="27" t="s">
        <v>728</v>
      </c>
    </row>
    <row r="399" spans="1:12" s="2" customFormat="1" ht="46.5" x14ac:dyDescent="0.35">
      <c r="A399" s="39"/>
      <c r="B399" s="39"/>
      <c r="C399" s="39"/>
      <c r="D399" s="39"/>
      <c r="E399" s="42">
        <v>0</v>
      </c>
      <c r="F399" s="42">
        <v>0</v>
      </c>
      <c r="G399" s="42">
        <v>0</v>
      </c>
      <c r="H399" s="25" t="s">
        <v>740</v>
      </c>
      <c r="I399" s="27" t="s">
        <v>23</v>
      </c>
      <c r="J399" s="27" t="s">
        <v>49</v>
      </c>
      <c r="K399" s="27" t="s">
        <v>137</v>
      </c>
      <c r="L399" s="27" t="s">
        <v>137</v>
      </c>
    </row>
    <row r="400" spans="1:12" s="2" customFormat="1" ht="36.75" customHeight="1" x14ac:dyDescent="0.35">
      <c r="A400" s="39"/>
      <c r="B400" s="39"/>
      <c r="C400" s="39"/>
      <c r="D400" s="39"/>
      <c r="E400" s="42"/>
      <c r="F400" s="42"/>
      <c r="G400" s="42"/>
      <c r="H400" s="25" t="s">
        <v>741</v>
      </c>
      <c r="I400" s="27" t="s">
        <v>23</v>
      </c>
      <c r="J400" s="27" t="s">
        <v>49</v>
      </c>
      <c r="K400" s="27" t="s">
        <v>47</v>
      </c>
      <c r="L400" s="27" t="s">
        <v>47</v>
      </c>
    </row>
    <row r="401" spans="1:12" s="2" customFormat="1" hidden="1" x14ac:dyDescent="0.35">
      <c r="A401" s="25"/>
      <c r="B401" s="25"/>
      <c r="C401" s="25"/>
      <c r="D401" s="25"/>
      <c r="E401" s="30"/>
      <c r="F401" s="30"/>
      <c r="G401" s="30"/>
      <c r="H401" s="25"/>
      <c r="I401" s="27"/>
      <c r="J401" s="27"/>
      <c r="K401" s="27"/>
      <c r="L401" s="27"/>
    </row>
    <row r="402" spans="1:12" s="2" customFormat="1" ht="62" x14ac:dyDescent="0.35">
      <c r="A402" s="25" t="s">
        <v>742</v>
      </c>
      <c r="B402" s="25" t="s">
        <v>743</v>
      </c>
      <c r="C402" s="25" t="s">
        <v>735</v>
      </c>
      <c r="D402" s="25" t="s">
        <v>58</v>
      </c>
      <c r="E402" s="30">
        <v>59486</v>
      </c>
      <c r="F402" s="30">
        <v>37502</v>
      </c>
      <c r="G402" s="30">
        <v>51728</v>
      </c>
      <c r="H402" s="25" t="s">
        <v>1110</v>
      </c>
      <c r="I402" s="27" t="s">
        <v>23</v>
      </c>
      <c r="J402" s="27" t="s">
        <v>97</v>
      </c>
      <c r="K402" s="27" t="s">
        <v>97</v>
      </c>
      <c r="L402" s="27" t="s">
        <v>97</v>
      </c>
    </row>
    <row r="403" spans="1:12" s="2" customFormat="1" ht="36" customHeight="1" x14ac:dyDescent="0.35">
      <c r="A403" s="39" t="s">
        <v>744</v>
      </c>
      <c r="B403" s="39" t="s">
        <v>745</v>
      </c>
      <c r="C403" s="39" t="s">
        <v>735</v>
      </c>
      <c r="D403" s="39" t="s">
        <v>58</v>
      </c>
      <c r="E403" s="42">
        <v>35000</v>
      </c>
      <c r="F403" s="42">
        <v>35000</v>
      </c>
      <c r="G403" s="42">
        <v>35000</v>
      </c>
      <c r="H403" s="25" t="s">
        <v>746</v>
      </c>
      <c r="I403" s="27" t="s">
        <v>23</v>
      </c>
      <c r="J403" s="27" t="s">
        <v>127</v>
      </c>
      <c r="K403" s="27" t="s">
        <v>146</v>
      </c>
      <c r="L403" s="27" t="s">
        <v>233</v>
      </c>
    </row>
    <row r="404" spans="1:12" s="2" customFormat="1" ht="62" x14ac:dyDescent="0.35">
      <c r="A404" s="39"/>
      <c r="B404" s="39"/>
      <c r="C404" s="39"/>
      <c r="D404" s="39"/>
      <c r="E404" s="42"/>
      <c r="F404" s="42"/>
      <c r="G404" s="42"/>
      <c r="H404" s="25" t="s">
        <v>747</v>
      </c>
      <c r="I404" s="27" t="s">
        <v>23</v>
      </c>
      <c r="J404" s="27" t="s">
        <v>64</v>
      </c>
      <c r="K404" s="27" t="s">
        <v>117</v>
      </c>
      <c r="L404" s="27" t="s">
        <v>117</v>
      </c>
    </row>
    <row r="405" spans="1:12" s="2" customFormat="1" hidden="1" x14ac:dyDescent="0.35">
      <c r="A405" s="25"/>
      <c r="B405" s="25"/>
      <c r="C405" s="25"/>
      <c r="D405" s="25"/>
      <c r="E405" s="30"/>
      <c r="F405" s="30"/>
      <c r="G405" s="30"/>
      <c r="H405" s="25"/>
      <c r="I405" s="27"/>
      <c r="J405" s="27"/>
      <c r="K405" s="27"/>
      <c r="L405" s="27"/>
    </row>
    <row r="406" spans="1:12" s="2" customFormat="1" ht="27.75" customHeight="1" x14ac:dyDescent="0.35">
      <c r="A406" s="39" t="s">
        <v>748</v>
      </c>
      <c r="B406" s="39" t="s">
        <v>749</v>
      </c>
      <c r="C406" s="39" t="s">
        <v>196</v>
      </c>
      <c r="D406" s="25" t="s">
        <v>1049</v>
      </c>
      <c r="E406" s="26">
        <f>SUM(E407:E408)</f>
        <v>1400000</v>
      </c>
      <c r="F406" s="26">
        <f>SUM(F407:F408)</f>
        <v>1400000</v>
      </c>
      <c r="G406" s="26">
        <f>SUM(G407:G408)</f>
        <v>1400000</v>
      </c>
      <c r="H406" s="39" t="s">
        <v>1111</v>
      </c>
      <c r="I406" s="41" t="s">
        <v>750</v>
      </c>
      <c r="J406" s="41" t="s">
        <v>123</v>
      </c>
      <c r="K406" s="41" t="s">
        <v>751</v>
      </c>
      <c r="L406" s="41" t="s">
        <v>752</v>
      </c>
    </row>
    <row r="407" spans="1:12" s="2" customFormat="1" x14ac:dyDescent="0.35">
      <c r="A407" s="39"/>
      <c r="B407" s="39"/>
      <c r="C407" s="39"/>
      <c r="D407" s="25" t="s">
        <v>58</v>
      </c>
      <c r="E407" s="30">
        <v>1000000</v>
      </c>
      <c r="F407" s="30">
        <v>1000000</v>
      </c>
      <c r="G407" s="30">
        <v>1000000</v>
      </c>
      <c r="H407" s="39"/>
      <c r="I407" s="41"/>
      <c r="J407" s="41"/>
      <c r="K407" s="41"/>
      <c r="L407" s="41"/>
    </row>
    <row r="408" spans="1:12" s="2" customFormat="1" x14ac:dyDescent="0.35">
      <c r="A408" s="39"/>
      <c r="B408" s="39"/>
      <c r="C408" s="39"/>
      <c r="D408" s="25" t="s">
        <v>21</v>
      </c>
      <c r="E408" s="30">
        <v>400000</v>
      </c>
      <c r="F408" s="30">
        <v>400000</v>
      </c>
      <c r="G408" s="30">
        <v>400000</v>
      </c>
      <c r="H408" s="39"/>
      <c r="I408" s="41"/>
      <c r="J408" s="41"/>
      <c r="K408" s="41"/>
      <c r="L408" s="41"/>
    </row>
    <row r="409" spans="1:12" s="2" customFormat="1" ht="21.75" customHeight="1" x14ac:dyDescent="0.35">
      <c r="A409" s="39" t="s">
        <v>753</v>
      </c>
      <c r="B409" s="39" t="s">
        <v>754</v>
      </c>
      <c r="C409" s="39" t="s">
        <v>735</v>
      </c>
      <c r="D409" s="39" t="s">
        <v>58</v>
      </c>
      <c r="E409" s="42">
        <v>70000</v>
      </c>
      <c r="F409" s="42">
        <v>70000</v>
      </c>
      <c r="G409" s="42">
        <v>70000</v>
      </c>
      <c r="H409" s="25" t="s">
        <v>755</v>
      </c>
      <c r="I409" s="27" t="s">
        <v>23</v>
      </c>
      <c r="J409" s="27" t="s">
        <v>436</v>
      </c>
      <c r="K409" s="27" t="s">
        <v>436</v>
      </c>
      <c r="L409" s="27" t="s">
        <v>436</v>
      </c>
    </row>
    <row r="410" spans="1:12" s="2" customFormat="1" ht="46.5" x14ac:dyDescent="0.35">
      <c r="A410" s="39"/>
      <c r="B410" s="39"/>
      <c r="C410" s="39"/>
      <c r="D410" s="39"/>
      <c r="E410" s="42"/>
      <c r="F410" s="42"/>
      <c r="G410" s="42"/>
      <c r="H410" s="25" t="s">
        <v>756</v>
      </c>
      <c r="I410" s="27" t="s">
        <v>23</v>
      </c>
      <c r="J410" s="27" t="s">
        <v>133</v>
      </c>
      <c r="K410" s="27" t="s">
        <v>133</v>
      </c>
      <c r="L410" s="27" t="s">
        <v>133</v>
      </c>
    </row>
    <row r="411" spans="1:12" s="2" customFormat="1" ht="52.5" customHeight="1" x14ac:dyDescent="0.35">
      <c r="A411" s="39"/>
      <c r="B411" s="39"/>
      <c r="C411" s="39"/>
      <c r="D411" s="39"/>
      <c r="E411" s="42"/>
      <c r="F411" s="42"/>
      <c r="G411" s="42"/>
      <c r="H411" s="25" t="s">
        <v>757</v>
      </c>
      <c r="I411" s="27" t="s">
        <v>23</v>
      </c>
      <c r="J411" s="27" t="s">
        <v>117</v>
      </c>
      <c r="K411" s="27" t="s">
        <v>520</v>
      </c>
      <c r="L411" s="27" t="s">
        <v>520</v>
      </c>
    </row>
    <row r="412" spans="1:12" s="2" customFormat="1" x14ac:dyDescent="0.35">
      <c r="A412" s="39"/>
      <c r="B412" s="39"/>
      <c r="C412" s="39"/>
      <c r="D412" s="39"/>
      <c r="E412" s="42"/>
      <c r="F412" s="42"/>
      <c r="G412" s="42"/>
      <c r="H412" s="25" t="s">
        <v>758</v>
      </c>
      <c r="I412" s="27" t="s">
        <v>23</v>
      </c>
      <c r="J412" s="27" t="s">
        <v>62</v>
      </c>
      <c r="K412" s="27" t="s">
        <v>62</v>
      </c>
      <c r="L412" s="27" t="s">
        <v>133</v>
      </c>
    </row>
    <row r="413" spans="1:12" s="2" customFormat="1" ht="31" x14ac:dyDescent="0.35">
      <c r="A413" s="39"/>
      <c r="B413" s="39"/>
      <c r="C413" s="39"/>
      <c r="D413" s="39"/>
      <c r="E413" s="42"/>
      <c r="F413" s="42"/>
      <c r="G413" s="42"/>
      <c r="H413" s="25" t="s">
        <v>759</v>
      </c>
      <c r="I413" s="27" t="s">
        <v>23</v>
      </c>
      <c r="J413" s="27" t="s">
        <v>127</v>
      </c>
      <c r="K413" s="27" t="s">
        <v>92</v>
      </c>
      <c r="L413" s="27" t="s">
        <v>233</v>
      </c>
    </row>
    <row r="414" spans="1:12" s="2" customFormat="1" hidden="1" x14ac:dyDescent="0.35">
      <c r="A414" s="25"/>
      <c r="B414" s="25"/>
      <c r="C414" s="25"/>
      <c r="D414" s="25"/>
      <c r="E414" s="30"/>
      <c r="F414" s="30"/>
      <c r="G414" s="30"/>
      <c r="H414" s="25"/>
      <c r="I414" s="27"/>
      <c r="J414" s="27"/>
      <c r="K414" s="27"/>
      <c r="L414" s="27"/>
    </row>
    <row r="415" spans="1:12" s="2" customFormat="1" ht="47.4" customHeight="1" x14ac:dyDescent="0.35">
      <c r="A415" s="28" t="s">
        <v>760</v>
      </c>
      <c r="B415" s="38" t="s">
        <v>761</v>
      </c>
      <c r="C415" s="38"/>
      <c r="D415" s="38"/>
      <c r="E415" s="29">
        <f>E416+E417</f>
        <v>54650</v>
      </c>
      <c r="F415" s="29">
        <f>F416+F417</f>
        <v>54650</v>
      </c>
      <c r="G415" s="29">
        <f>G416+G417</f>
        <v>54650</v>
      </c>
      <c r="H415" s="40"/>
      <c r="I415" s="40"/>
      <c r="J415" s="40"/>
      <c r="K415" s="40"/>
      <c r="L415" s="40"/>
    </row>
    <row r="416" spans="1:12" s="2" customFormat="1" ht="62" x14ac:dyDescent="0.35">
      <c r="A416" s="25" t="s">
        <v>762</v>
      </c>
      <c r="B416" s="25" t="s">
        <v>763</v>
      </c>
      <c r="C416" s="25" t="s">
        <v>735</v>
      </c>
      <c r="D416" s="25" t="s">
        <v>21</v>
      </c>
      <c r="E416" s="30">
        <v>30000</v>
      </c>
      <c r="F416" s="30">
        <v>30000</v>
      </c>
      <c r="G416" s="30">
        <v>30000</v>
      </c>
      <c r="H416" s="25" t="s">
        <v>764</v>
      </c>
      <c r="I416" s="27" t="s">
        <v>23</v>
      </c>
      <c r="J416" s="27" t="s">
        <v>47</v>
      </c>
      <c r="K416" s="27" t="s">
        <v>137</v>
      </c>
      <c r="L416" s="27" t="s">
        <v>137</v>
      </c>
    </row>
    <row r="417" spans="1:12" s="2" customFormat="1" ht="33" customHeight="1" x14ac:dyDescent="0.35">
      <c r="A417" s="39" t="s">
        <v>765</v>
      </c>
      <c r="B417" s="39" t="s">
        <v>766</v>
      </c>
      <c r="C417" s="39" t="s">
        <v>735</v>
      </c>
      <c r="D417" s="39" t="s">
        <v>21</v>
      </c>
      <c r="E417" s="42">
        <v>24650</v>
      </c>
      <c r="F417" s="42">
        <v>24650</v>
      </c>
      <c r="G417" s="42">
        <v>24650</v>
      </c>
      <c r="H417" s="25" t="s">
        <v>767</v>
      </c>
      <c r="I417" s="27" t="s">
        <v>23</v>
      </c>
      <c r="J417" s="27" t="s">
        <v>25</v>
      </c>
      <c r="K417" s="27" t="s">
        <v>97</v>
      </c>
      <c r="L417" s="27" t="s">
        <v>97</v>
      </c>
    </row>
    <row r="418" spans="1:12" s="2" customFormat="1" x14ac:dyDescent="0.35">
      <c r="A418" s="39"/>
      <c r="B418" s="39"/>
      <c r="C418" s="39"/>
      <c r="D418" s="39"/>
      <c r="E418" s="42"/>
      <c r="F418" s="42"/>
      <c r="G418" s="42"/>
      <c r="H418" s="25" t="s">
        <v>768</v>
      </c>
      <c r="I418" s="27" t="s">
        <v>23</v>
      </c>
      <c r="J418" s="27" t="s">
        <v>739</v>
      </c>
      <c r="K418" s="27" t="s">
        <v>739</v>
      </c>
      <c r="L418" s="27" t="s">
        <v>739</v>
      </c>
    </row>
    <row r="419" spans="1:12" s="2" customFormat="1" ht="31" x14ac:dyDescent="0.35">
      <c r="A419" s="39"/>
      <c r="B419" s="39"/>
      <c r="C419" s="39"/>
      <c r="D419" s="39"/>
      <c r="E419" s="42"/>
      <c r="F419" s="42"/>
      <c r="G419" s="42"/>
      <c r="H419" s="25" t="s">
        <v>769</v>
      </c>
      <c r="I419" s="27" t="s">
        <v>23</v>
      </c>
      <c r="J419" s="27" t="s">
        <v>739</v>
      </c>
      <c r="K419" s="27" t="s">
        <v>739</v>
      </c>
      <c r="L419" s="27" t="s">
        <v>739</v>
      </c>
    </row>
    <row r="420" spans="1:12" s="2" customFormat="1" ht="31" x14ac:dyDescent="0.35">
      <c r="A420" s="39"/>
      <c r="B420" s="39"/>
      <c r="C420" s="39"/>
      <c r="D420" s="39"/>
      <c r="E420" s="42"/>
      <c r="F420" s="42"/>
      <c r="G420" s="42"/>
      <c r="H420" s="25" t="s">
        <v>770</v>
      </c>
      <c r="I420" s="27" t="s">
        <v>23</v>
      </c>
      <c r="J420" s="27" t="s">
        <v>771</v>
      </c>
      <c r="K420" s="27" t="s">
        <v>771</v>
      </c>
      <c r="L420" s="27" t="s">
        <v>771</v>
      </c>
    </row>
    <row r="421" spans="1:12" s="2" customFormat="1" hidden="1" x14ac:dyDescent="0.35">
      <c r="A421" s="25"/>
      <c r="B421" s="25"/>
      <c r="C421" s="25"/>
      <c r="D421" s="25"/>
      <c r="E421" s="30"/>
      <c r="F421" s="30"/>
      <c r="G421" s="30"/>
      <c r="H421" s="25"/>
      <c r="I421" s="27"/>
      <c r="J421" s="27"/>
      <c r="K421" s="27"/>
      <c r="L421" s="27"/>
    </row>
    <row r="422" spans="1:12" s="2" customFormat="1" ht="39" customHeight="1" x14ac:dyDescent="0.35">
      <c r="A422" s="28" t="s">
        <v>772</v>
      </c>
      <c r="B422" s="38" t="s">
        <v>773</v>
      </c>
      <c r="C422" s="38"/>
      <c r="D422" s="38"/>
      <c r="E422" s="29">
        <f>E423+E426</f>
        <v>350000</v>
      </c>
      <c r="F422" s="29">
        <f>F423+F426</f>
        <v>500000</v>
      </c>
      <c r="G422" s="29">
        <f>G423+G426</f>
        <v>1200000</v>
      </c>
      <c r="H422" s="40"/>
      <c r="I422" s="40"/>
      <c r="J422" s="40"/>
      <c r="K422" s="40"/>
      <c r="L422" s="40"/>
    </row>
    <row r="423" spans="1:12" s="2" customFormat="1" ht="27" customHeight="1" x14ac:dyDescent="0.35">
      <c r="A423" s="39" t="s">
        <v>774</v>
      </c>
      <c r="B423" s="39" t="s">
        <v>775</v>
      </c>
      <c r="C423" s="39" t="s">
        <v>196</v>
      </c>
      <c r="D423" s="25" t="s">
        <v>1050</v>
      </c>
      <c r="E423" s="26">
        <f>SUM(E424:E425)</f>
        <v>200000</v>
      </c>
      <c r="F423" s="26">
        <f>SUM(F424:F425)</f>
        <v>200000</v>
      </c>
      <c r="G423" s="26">
        <f>SUM(G424:G425)</f>
        <v>200000</v>
      </c>
      <c r="H423" s="39" t="s">
        <v>776</v>
      </c>
      <c r="I423" s="41" t="s">
        <v>554</v>
      </c>
      <c r="J423" s="41" t="s">
        <v>777</v>
      </c>
      <c r="K423" s="41" t="s">
        <v>777</v>
      </c>
      <c r="L423" s="41" t="s">
        <v>777</v>
      </c>
    </row>
    <row r="424" spans="1:12" s="2" customFormat="1" x14ac:dyDescent="0.35">
      <c r="A424" s="39"/>
      <c r="B424" s="39"/>
      <c r="C424" s="39"/>
      <c r="D424" s="25" t="s">
        <v>21</v>
      </c>
      <c r="E424" s="30">
        <v>0</v>
      </c>
      <c r="F424" s="30">
        <v>200000</v>
      </c>
      <c r="G424" s="30">
        <v>200000</v>
      </c>
      <c r="H424" s="39"/>
      <c r="I424" s="41"/>
      <c r="J424" s="41"/>
      <c r="K424" s="41"/>
      <c r="L424" s="41"/>
    </row>
    <row r="425" spans="1:12" s="2" customFormat="1" x14ac:dyDescent="0.35">
      <c r="A425" s="39"/>
      <c r="B425" s="39"/>
      <c r="C425" s="39"/>
      <c r="D425" s="25" t="s">
        <v>58</v>
      </c>
      <c r="E425" s="30">
        <v>200000</v>
      </c>
      <c r="F425" s="30">
        <v>0</v>
      </c>
      <c r="G425" s="30">
        <v>0</v>
      </c>
      <c r="H425" s="39"/>
      <c r="I425" s="41"/>
      <c r="J425" s="41"/>
      <c r="K425" s="41"/>
      <c r="L425" s="41"/>
    </row>
    <row r="426" spans="1:12" s="2" customFormat="1" ht="28.5" customHeight="1" x14ac:dyDescent="0.35">
      <c r="A426" s="39" t="s">
        <v>778</v>
      </c>
      <c r="B426" s="39" t="s">
        <v>779</v>
      </c>
      <c r="C426" s="39" t="s">
        <v>538</v>
      </c>
      <c r="D426" s="39" t="s">
        <v>21</v>
      </c>
      <c r="E426" s="42">
        <v>150000</v>
      </c>
      <c r="F426" s="42">
        <v>300000</v>
      </c>
      <c r="G426" s="42">
        <v>1000000</v>
      </c>
      <c r="H426" s="25" t="s">
        <v>1053</v>
      </c>
      <c r="I426" s="27" t="s">
        <v>23</v>
      </c>
      <c r="J426" s="27" t="s">
        <v>47</v>
      </c>
      <c r="K426" s="27" t="s">
        <v>110</v>
      </c>
      <c r="L426" s="27" t="s">
        <v>110</v>
      </c>
    </row>
    <row r="427" spans="1:12" s="2" customFormat="1" ht="37.5" customHeight="1" x14ac:dyDescent="0.35">
      <c r="A427" s="39"/>
      <c r="B427" s="39"/>
      <c r="C427" s="39"/>
      <c r="D427" s="39"/>
      <c r="E427" s="42"/>
      <c r="F427" s="42"/>
      <c r="G427" s="42"/>
      <c r="H427" s="25" t="s">
        <v>780</v>
      </c>
      <c r="I427" s="27" t="s">
        <v>554</v>
      </c>
      <c r="J427" s="27" t="s">
        <v>96</v>
      </c>
      <c r="K427" s="27" t="s">
        <v>781</v>
      </c>
      <c r="L427" s="27" t="s">
        <v>782</v>
      </c>
    </row>
    <row r="428" spans="1:12" s="2" customFormat="1" ht="29.25" customHeight="1" x14ac:dyDescent="0.35">
      <c r="A428" s="39"/>
      <c r="B428" s="39"/>
      <c r="C428" s="39"/>
      <c r="D428" s="39"/>
      <c r="E428" s="42"/>
      <c r="F428" s="42"/>
      <c r="G428" s="42"/>
      <c r="H428" s="25" t="s">
        <v>755</v>
      </c>
      <c r="I428" s="27" t="s">
        <v>23</v>
      </c>
      <c r="J428" s="27" t="s">
        <v>96</v>
      </c>
      <c r="K428" s="27" t="s">
        <v>96</v>
      </c>
      <c r="L428" s="27" t="s">
        <v>110</v>
      </c>
    </row>
    <row r="429" spans="1:12" s="2" customFormat="1" hidden="1" x14ac:dyDescent="0.35">
      <c r="A429" s="25"/>
      <c r="B429" s="25"/>
      <c r="C429" s="25"/>
      <c r="D429" s="25"/>
      <c r="E429" s="30"/>
      <c r="F429" s="30"/>
      <c r="G429" s="30"/>
      <c r="H429" s="25"/>
      <c r="I429" s="27"/>
      <c r="J429" s="27"/>
      <c r="K429" s="27"/>
      <c r="L429" s="27"/>
    </row>
    <row r="430" spans="1:12" s="2" customFormat="1" ht="41.25" customHeight="1" x14ac:dyDescent="0.35">
      <c r="A430" s="28" t="s">
        <v>783</v>
      </c>
      <c r="B430" s="38" t="s">
        <v>784</v>
      </c>
      <c r="C430" s="38"/>
      <c r="D430" s="38"/>
      <c r="E430" s="31">
        <v>0</v>
      </c>
      <c r="F430" s="31">
        <v>0</v>
      </c>
      <c r="G430" s="31">
        <v>0</v>
      </c>
      <c r="H430" s="40"/>
      <c r="I430" s="40"/>
      <c r="J430" s="40"/>
      <c r="K430" s="40"/>
      <c r="L430" s="40"/>
    </row>
    <row r="431" spans="1:12" s="2" customFormat="1" ht="42.75" customHeight="1" x14ac:dyDescent="0.35">
      <c r="A431" s="28" t="s">
        <v>785</v>
      </c>
      <c r="B431" s="38" t="s">
        <v>1059</v>
      </c>
      <c r="C431" s="38"/>
      <c r="D431" s="38"/>
      <c r="E431" s="29">
        <f>E432+E435+E441+E444+E445</f>
        <v>12560572</v>
      </c>
      <c r="F431" s="29">
        <f>F432+F435+F441+F444+F445</f>
        <v>8451190</v>
      </c>
      <c r="G431" s="29">
        <f>G432+G435+G441+G444+G445</f>
        <v>8451190</v>
      </c>
      <c r="H431" s="40"/>
      <c r="I431" s="40"/>
      <c r="J431" s="40"/>
      <c r="K431" s="40"/>
      <c r="L431" s="40"/>
    </row>
    <row r="432" spans="1:12" s="2" customFormat="1" ht="24.75" customHeight="1" x14ac:dyDescent="0.35">
      <c r="A432" s="39" t="s">
        <v>786</v>
      </c>
      <c r="B432" s="39" t="s">
        <v>787</v>
      </c>
      <c r="C432" s="39" t="s">
        <v>196</v>
      </c>
      <c r="D432" s="39" t="s">
        <v>21</v>
      </c>
      <c r="E432" s="42">
        <v>3555572</v>
      </c>
      <c r="F432" s="42">
        <v>0</v>
      </c>
      <c r="G432" s="42">
        <v>0</v>
      </c>
      <c r="H432" s="25" t="s">
        <v>788</v>
      </c>
      <c r="I432" s="27" t="s">
        <v>554</v>
      </c>
      <c r="J432" s="27" t="s">
        <v>781</v>
      </c>
      <c r="K432" s="27" t="s">
        <v>96</v>
      </c>
      <c r="L432" s="27" t="s">
        <v>96</v>
      </c>
    </row>
    <row r="433" spans="1:12" s="2" customFormat="1" ht="31" x14ac:dyDescent="0.35">
      <c r="A433" s="39"/>
      <c r="B433" s="39"/>
      <c r="C433" s="39"/>
      <c r="D433" s="39"/>
      <c r="E433" s="42"/>
      <c r="F433" s="42"/>
      <c r="G433" s="42"/>
      <c r="H433" s="25" t="s">
        <v>582</v>
      </c>
      <c r="I433" s="27" t="s">
        <v>19</v>
      </c>
      <c r="J433" s="27" t="s">
        <v>20</v>
      </c>
      <c r="K433" s="27" t="s">
        <v>96</v>
      </c>
      <c r="L433" s="27" t="s">
        <v>96</v>
      </c>
    </row>
    <row r="434" spans="1:12" s="2" customFormat="1" hidden="1" x14ac:dyDescent="0.35">
      <c r="A434" s="25"/>
      <c r="B434" s="25"/>
      <c r="C434" s="25"/>
      <c r="D434" s="25"/>
      <c r="E434" s="30"/>
      <c r="F434" s="30"/>
      <c r="G434" s="30"/>
      <c r="H434" s="25"/>
      <c r="I434" s="27"/>
      <c r="J434" s="27"/>
      <c r="K434" s="27"/>
      <c r="L434" s="27"/>
    </row>
    <row r="435" spans="1:12" s="2" customFormat="1" ht="47.25" customHeight="1" x14ac:dyDescent="0.35">
      <c r="A435" s="39" t="s">
        <v>789</v>
      </c>
      <c r="B435" s="39" t="s">
        <v>790</v>
      </c>
      <c r="C435" s="39" t="s">
        <v>196</v>
      </c>
      <c r="D435" s="25" t="s">
        <v>1049</v>
      </c>
      <c r="E435" s="26">
        <f>SUM(E436:E440)</f>
        <v>7010000</v>
      </c>
      <c r="F435" s="26">
        <f>SUM(F436:F440)</f>
        <v>7081090</v>
      </c>
      <c r="G435" s="26">
        <f>SUM(G436:G440)</f>
        <v>7081090</v>
      </c>
      <c r="H435" s="25" t="s">
        <v>791</v>
      </c>
      <c r="I435" s="27" t="s">
        <v>19</v>
      </c>
      <c r="J435" s="27" t="s">
        <v>203</v>
      </c>
      <c r="K435" s="27" t="s">
        <v>792</v>
      </c>
      <c r="L435" s="27" t="s">
        <v>212</v>
      </c>
    </row>
    <row r="436" spans="1:12" s="2" customFormat="1" x14ac:dyDescent="0.35">
      <c r="A436" s="39"/>
      <c r="B436" s="39"/>
      <c r="C436" s="39"/>
      <c r="D436" s="25" t="s">
        <v>21</v>
      </c>
      <c r="E436" s="30">
        <v>2010000</v>
      </c>
      <c r="F436" s="30">
        <v>2081090</v>
      </c>
      <c r="G436" s="30">
        <v>2081090</v>
      </c>
      <c r="H436" s="25" t="s">
        <v>793</v>
      </c>
      <c r="I436" s="27" t="s">
        <v>554</v>
      </c>
      <c r="J436" s="27" t="s">
        <v>794</v>
      </c>
      <c r="K436" s="27" t="s">
        <v>794</v>
      </c>
      <c r="L436" s="27" t="s">
        <v>794</v>
      </c>
    </row>
    <row r="437" spans="1:12" s="2" customFormat="1" x14ac:dyDescent="0.35">
      <c r="A437" s="39"/>
      <c r="B437" s="39"/>
      <c r="C437" s="39"/>
      <c r="D437" s="39" t="s">
        <v>58</v>
      </c>
      <c r="E437" s="42">
        <v>5000000</v>
      </c>
      <c r="F437" s="42">
        <v>5000000</v>
      </c>
      <c r="G437" s="42">
        <v>5000000</v>
      </c>
      <c r="H437" s="25" t="s">
        <v>795</v>
      </c>
      <c r="I437" s="27" t="s">
        <v>554</v>
      </c>
      <c r="J437" s="27" t="s">
        <v>796</v>
      </c>
      <c r="K437" s="27" t="s">
        <v>796</v>
      </c>
      <c r="L437" s="27" t="s">
        <v>796</v>
      </c>
    </row>
    <row r="438" spans="1:12" s="2" customFormat="1" ht="21" customHeight="1" x14ac:dyDescent="0.35">
      <c r="A438" s="39"/>
      <c r="B438" s="39"/>
      <c r="C438" s="39"/>
      <c r="D438" s="39"/>
      <c r="E438" s="42"/>
      <c r="F438" s="42"/>
      <c r="G438" s="42"/>
      <c r="H438" s="25" t="s">
        <v>797</v>
      </c>
      <c r="I438" s="27" t="s">
        <v>554</v>
      </c>
      <c r="J438" s="27" t="s">
        <v>798</v>
      </c>
      <c r="K438" s="27" t="s">
        <v>798</v>
      </c>
      <c r="L438" s="27" t="s">
        <v>798</v>
      </c>
    </row>
    <row r="439" spans="1:12" s="2" customFormat="1" hidden="1" x14ac:dyDescent="0.35">
      <c r="A439" s="25"/>
      <c r="B439" s="25"/>
      <c r="C439" s="25"/>
      <c r="D439" s="25"/>
      <c r="E439" s="30"/>
      <c r="F439" s="30"/>
      <c r="G439" s="30"/>
      <c r="H439" s="25"/>
      <c r="I439" s="27"/>
      <c r="J439" s="27"/>
      <c r="K439" s="27"/>
      <c r="L439" s="27"/>
    </row>
    <row r="440" spans="1:12" s="2" customFormat="1" hidden="1" x14ac:dyDescent="0.35">
      <c r="A440" s="25"/>
      <c r="B440" s="25"/>
      <c r="C440" s="25"/>
      <c r="D440" s="25"/>
      <c r="E440" s="30"/>
      <c r="F440" s="30"/>
      <c r="G440" s="30"/>
      <c r="H440" s="25"/>
      <c r="I440" s="27"/>
      <c r="J440" s="27"/>
      <c r="K440" s="27"/>
      <c r="L440" s="27"/>
    </row>
    <row r="441" spans="1:12" s="2" customFormat="1" ht="45" customHeight="1" x14ac:dyDescent="0.35">
      <c r="A441" s="39" t="s">
        <v>799</v>
      </c>
      <c r="B441" s="39" t="s">
        <v>800</v>
      </c>
      <c r="C441" s="39" t="s">
        <v>196</v>
      </c>
      <c r="D441" s="39" t="s">
        <v>21</v>
      </c>
      <c r="E441" s="42">
        <v>300000</v>
      </c>
      <c r="F441" s="42">
        <v>300600</v>
      </c>
      <c r="G441" s="42">
        <v>300600</v>
      </c>
      <c r="H441" s="25" t="s">
        <v>801</v>
      </c>
      <c r="I441" s="27" t="s">
        <v>23</v>
      </c>
      <c r="J441" s="27" t="s">
        <v>802</v>
      </c>
      <c r="K441" s="27" t="s">
        <v>802</v>
      </c>
      <c r="L441" s="27" t="s">
        <v>802</v>
      </c>
    </row>
    <row r="442" spans="1:12" s="2" customFormat="1" ht="45.75" customHeight="1" x14ac:dyDescent="0.35">
      <c r="A442" s="39"/>
      <c r="B442" s="39"/>
      <c r="C442" s="39"/>
      <c r="D442" s="39"/>
      <c r="E442" s="42"/>
      <c r="F442" s="42"/>
      <c r="G442" s="42"/>
      <c r="H442" s="25" t="s">
        <v>803</v>
      </c>
      <c r="I442" s="27" t="s">
        <v>40</v>
      </c>
      <c r="J442" s="27" t="s">
        <v>804</v>
      </c>
      <c r="K442" s="27" t="s">
        <v>805</v>
      </c>
      <c r="L442" s="27" t="s">
        <v>806</v>
      </c>
    </row>
    <row r="443" spans="1:12" s="2" customFormat="1" hidden="1" x14ac:dyDescent="0.35">
      <c r="A443" s="25"/>
      <c r="B443" s="25"/>
      <c r="C443" s="25"/>
      <c r="D443" s="25"/>
      <c r="E443" s="30"/>
      <c r="F443" s="30"/>
      <c r="G443" s="30"/>
      <c r="H443" s="25"/>
      <c r="I443" s="27"/>
      <c r="J443" s="27"/>
      <c r="K443" s="27"/>
      <c r="L443" s="27"/>
    </row>
    <row r="444" spans="1:12" s="2" customFormat="1" ht="77.5" x14ac:dyDescent="0.35">
      <c r="A444" s="25" t="s">
        <v>807</v>
      </c>
      <c r="B444" s="25" t="s">
        <v>808</v>
      </c>
      <c r="C444" s="25" t="s">
        <v>176</v>
      </c>
      <c r="D444" s="25" t="s">
        <v>21</v>
      </c>
      <c r="E444" s="30">
        <v>1500000</v>
      </c>
      <c r="F444" s="30">
        <v>900000</v>
      </c>
      <c r="G444" s="30">
        <v>900000</v>
      </c>
      <c r="H444" s="25" t="s">
        <v>809</v>
      </c>
      <c r="I444" s="27" t="s">
        <v>23</v>
      </c>
      <c r="J444" s="27" t="s">
        <v>25</v>
      </c>
      <c r="K444" s="27" t="s">
        <v>25</v>
      </c>
      <c r="L444" s="27" t="s">
        <v>25</v>
      </c>
    </row>
    <row r="445" spans="1:12" s="2" customFormat="1" ht="36.75" customHeight="1" x14ac:dyDescent="0.35">
      <c r="A445" s="39" t="s">
        <v>810</v>
      </c>
      <c r="B445" s="39" t="s">
        <v>811</v>
      </c>
      <c r="C445" s="39" t="s">
        <v>196</v>
      </c>
      <c r="D445" s="39" t="s">
        <v>21</v>
      </c>
      <c r="E445" s="42">
        <v>195000</v>
      </c>
      <c r="F445" s="42">
        <v>169500</v>
      </c>
      <c r="G445" s="42">
        <v>169500</v>
      </c>
      <c r="H445" s="25" t="s">
        <v>812</v>
      </c>
      <c r="I445" s="27" t="s">
        <v>23</v>
      </c>
      <c r="J445" s="27" t="s">
        <v>296</v>
      </c>
      <c r="K445" s="27" t="s">
        <v>296</v>
      </c>
      <c r="L445" s="27" t="s">
        <v>296</v>
      </c>
    </row>
    <row r="446" spans="1:12" s="2" customFormat="1" x14ac:dyDescent="0.35">
      <c r="A446" s="39"/>
      <c r="B446" s="39"/>
      <c r="C446" s="39"/>
      <c r="D446" s="39"/>
      <c r="E446" s="42"/>
      <c r="F446" s="42"/>
      <c r="G446" s="42"/>
      <c r="H446" s="25" t="s">
        <v>801</v>
      </c>
      <c r="I446" s="27" t="s">
        <v>23</v>
      </c>
      <c r="J446" s="27" t="s">
        <v>137</v>
      </c>
      <c r="K446" s="27" t="s">
        <v>137</v>
      </c>
      <c r="L446" s="27" t="s">
        <v>49</v>
      </c>
    </row>
    <row r="447" spans="1:12" s="2" customFormat="1" x14ac:dyDescent="0.35">
      <c r="A447" s="39"/>
      <c r="B447" s="39"/>
      <c r="C447" s="39"/>
      <c r="D447" s="39"/>
      <c r="E447" s="42"/>
      <c r="F447" s="42"/>
      <c r="G447" s="42"/>
      <c r="H447" s="25" t="s">
        <v>813</v>
      </c>
      <c r="I447" s="27" t="s">
        <v>23</v>
      </c>
      <c r="J447" s="27" t="s">
        <v>97</v>
      </c>
      <c r="K447" s="27" t="s">
        <v>97</v>
      </c>
      <c r="L447" s="27" t="s">
        <v>97</v>
      </c>
    </row>
    <row r="448" spans="1:12" s="2" customFormat="1" hidden="1" x14ac:dyDescent="0.35">
      <c r="A448" s="25"/>
      <c r="B448" s="25"/>
      <c r="C448" s="25"/>
      <c r="D448" s="25"/>
      <c r="E448" s="30"/>
      <c r="F448" s="30"/>
      <c r="G448" s="30"/>
      <c r="H448" s="25"/>
      <c r="I448" s="27"/>
      <c r="J448" s="27"/>
      <c r="K448" s="27"/>
      <c r="L448" s="27"/>
    </row>
    <row r="449" spans="1:12" s="2" customFormat="1" ht="39" customHeight="1" x14ac:dyDescent="0.35">
      <c r="A449" s="25" t="s">
        <v>814</v>
      </c>
      <c r="B449" s="39" t="s">
        <v>815</v>
      </c>
      <c r="C449" s="39"/>
      <c r="D449" s="39"/>
      <c r="E449" s="26">
        <f>E450+E452+E457+E464</f>
        <v>6855659.29</v>
      </c>
      <c r="F449" s="26">
        <f>F450+F452+F457+F464</f>
        <v>5463161</v>
      </c>
      <c r="G449" s="26">
        <f>G450+G452+G457+G464</f>
        <v>4933161</v>
      </c>
      <c r="H449" s="41"/>
      <c r="I449" s="41"/>
      <c r="J449" s="41"/>
      <c r="K449" s="41"/>
      <c r="L449" s="41"/>
    </row>
    <row r="450" spans="1:12" s="2" customFormat="1" ht="52.5" customHeight="1" x14ac:dyDescent="0.35">
      <c r="A450" s="28" t="s">
        <v>816</v>
      </c>
      <c r="B450" s="38" t="s">
        <v>1060</v>
      </c>
      <c r="C450" s="38"/>
      <c r="D450" s="38"/>
      <c r="E450" s="29">
        <f t="shared" ref="E450:G450" si="1">SUM(E451:E451)</f>
        <v>0</v>
      </c>
      <c r="F450" s="29">
        <f t="shared" si="1"/>
        <v>34805</v>
      </c>
      <c r="G450" s="29">
        <f t="shared" si="1"/>
        <v>34805</v>
      </c>
      <c r="H450" s="40"/>
      <c r="I450" s="40"/>
      <c r="J450" s="40"/>
      <c r="K450" s="40"/>
      <c r="L450" s="40"/>
    </row>
    <row r="451" spans="1:12" s="2" customFormat="1" ht="62" x14ac:dyDescent="0.35">
      <c r="A451" s="25" t="s">
        <v>817</v>
      </c>
      <c r="B451" s="25" t="s">
        <v>818</v>
      </c>
      <c r="C451" s="25" t="s">
        <v>735</v>
      </c>
      <c r="D451" s="25" t="s">
        <v>21</v>
      </c>
      <c r="E451" s="30">
        <v>0</v>
      </c>
      <c r="F451" s="30">
        <v>34805</v>
      </c>
      <c r="G451" s="30">
        <v>34805</v>
      </c>
      <c r="H451" s="25" t="s">
        <v>819</v>
      </c>
      <c r="I451" s="27" t="s">
        <v>23</v>
      </c>
      <c r="J451" s="27" t="s">
        <v>96</v>
      </c>
      <c r="K451" s="27" t="s">
        <v>96</v>
      </c>
      <c r="L451" s="27" t="s">
        <v>97</v>
      </c>
    </row>
    <row r="452" spans="1:12" s="2" customFormat="1" ht="40.5" customHeight="1" x14ac:dyDescent="0.35">
      <c r="A452" s="28" t="s">
        <v>820</v>
      </c>
      <c r="B452" s="38" t="s">
        <v>821</v>
      </c>
      <c r="C452" s="38"/>
      <c r="D452" s="38"/>
      <c r="E452" s="29">
        <f>E453+E456</f>
        <v>590000</v>
      </c>
      <c r="F452" s="29">
        <f>F453+F456</f>
        <v>585000</v>
      </c>
      <c r="G452" s="29">
        <f>G453+G456</f>
        <v>585000</v>
      </c>
      <c r="H452" s="40"/>
      <c r="I452" s="40"/>
      <c r="J452" s="40"/>
      <c r="K452" s="40"/>
      <c r="L452" s="40"/>
    </row>
    <row r="453" spans="1:12" s="2" customFormat="1" ht="37.5" customHeight="1" x14ac:dyDescent="0.35">
      <c r="A453" s="39" t="s">
        <v>822</v>
      </c>
      <c r="B453" s="39" t="s">
        <v>823</v>
      </c>
      <c r="C453" s="39" t="s">
        <v>196</v>
      </c>
      <c r="D453" s="39" t="s">
        <v>21</v>
      </c>
      <c r="E453" s="42">
        <v>290000</v>
      </c>
      <c r="F453" s="42">
        <v>285000</v>
      </c>
      <c r="G453" s="42">
        <v>285000</v>
      </c>
      <c r="H453" s="25" t="s">
        <v>824</v>
      </c>
      <c r="I453" s="27" t="s">
        <v>19</v>
      </c>
      <c r="J453" s="27" t="s">
        <v>20</v>
      </c>
      <c r="K453" s="27" t="s">
        <v>20</v>
      </c>
      <c r="L453" s="27" t="s">
        <v>20</v>
      </c>
    </row>
    <row r="454" spans="1:12" s="2" customFormat="1" ht="41.25" customHeight="1" x14ac:dyDescent="0.35">
      <c r="A454" s="39"/>
      <c r="B454" s="39"/>
      <c r="C454" s="39"/>
      <c r="D454" s="39"/>
      <c r="E454" s="42"/>
      <c r="F454" s="42"/>
      <c r="G454" s="42"/>
      <c r="H454" s="25" t="s">
        <v>825</v>
      </c>
      <c r="I454" s="27" t="s">
        <v>23</v>
      </c>
      <c r="J454" s="27" t="s">
        <v>65</v>
      </c>
      <c r="K454" s="27" t="s">
        <v>65</v>
      </c>
      <c r="L454" s="27" t="s">
        <v>65</v>
      </c>
    </row>
    <row r="455" spans="1:12" s="2" customFormat="1" hidden="1" x14ac:dyDescent="0.35">
      <c r="A455" s="25"/>
      <c r="B455" s="25"/>
      <c r="C455" s="25"/>
      <c r="D455" s="25"/>
      <c r="E455" s="30"/>
      <c r="F455" s="30"/>
      <c r="G455" s="30"/>
      <c r="H455" s="25"/>
      <c r="I455" s="27"/>
      <c r="J455" s="27"/>
      <c r="K455" s="27"/>
      <c r="L455" s="27"/>
    </row>
    <row r="456" spans="1:12" s="2" customFormat="1" ht="108.5" x14ac:dyDescent="0.35">
      <c r="A456" s="25" t="s">
        <v>826</v>
      </c>
      <c r="B456" s="25" t="s">
        <v>827</v>
      </c>
      <c r="C456" s="25" t="s">
        <v>196</v>
      </c>
      <c r="D456" s="25" t="s">
        <v>21</v>
      </c>
      <c r="E456" s="30">
        <v>300000</v>
      </c>
      <c r="F456" s="30">
        <v>300000</v>
      </c>
      <c r="G456" s="30">
        <v>300000</v>
      </c>
      <c r="H456" s="25" t="s">
        <v>828</v>
      </c>
      <c r="I456" s="27" t="s">
        <v>23</v>
      </c>
      <c r="J456" s="27" t="s">
        <v>119</v>
      </c>
      <c r="K456" s="27" t="s">
        <v>119</v>
      </c>
      <c r="L456" s="27" t="s">
        <v>119</v>
      </c>
    </row>
    <row r="457" spans="1:12" s="2" customFormat="1" ht="32" customHeight="1" x14ac:dyDescent="0.35">
      <c r="A457" s="28" t="s">
        <v>829</v>
      </c>
      <c r="B457" s="38" t="s">
        <v>830</v>
      </c>
      <c r="C457" s="38"/>
      <c r="D457" s="38"/>
      <c r="E457" s="29">
        <f>E458+E462+E463</f>
        <v>2488515</v>
      </c>
      <c r="F457" s="29">
        <f>F458+F462+F463</f>
        <v>2149000</v>
      </c>
      <c r="G457" s="29">
        <f>G458+G462+G463</f>
        <v>2119000</v>
      </c>
      <c r="H457" s="40"/>
      <c r="I457" s="40"/>
      <c r="J457" s="40"/>
      <c r="K457" s="40"/>
      <c r="L457" s="40"/>
    </row>
    <row r="458" spans="1:12" s="2" customFormat="1" ht="36" customHeight="1" x14ac:dyDescent="0.35">
      <c r="A458" s="39" t="s">
        <v>831</v>
      </c>
      <c r="B458" s="39" t="s">
        <v>832</v>
      </c>
      <c r="C458" s="39" t="s">
        <v>196</v>
      </c>
      <c r="D458" s="39" t="s">
        <v>21</v>
      </c>
      <c r="E458" s="42">
        <v>1755000</v>
      </c>
      <c r="F458" s="42">
        <v>1919000</v>
      </c>
      <c r="G458" s="42">
        <v>1919000</v>
      </c>
      <c r="H458" s="25" t="s">
        <v>812</v>
      </c>
      <c r="I458" s="27" t="s">
        <v>23</v>
      </c>
      <c r="J458" s="27" t="s">
        <v>65</v>
      </c>
      <c r="K458" s="27" t="s">
        <v>65</v>
      </c>
      <c r="L458" s="27" t="s">
        <v>65</v>
      </c>
    </row>
    <row r="459" spans="1:12" s="2" customFormat="1" x14ac:dyDescent="0.35">
      <c r="A459" s="39"/>
      <c r="B459" s="39"/>
      <c r="C459" s="39"/>
      <c r="D459" s="39"/>
      <c r="E459" s="42"/>
      <c r="F459" s="42"/>
      <c r="G459" s="42"/>
      <c r="H459" s="25" t="s">
        <v>833</v>
      </c>
      <c r="I459" s="27" t="s">
        <v>554</v>
      </c>
      <c r="J459" s="27" t="s">
        <v>834</v>
      </c>
      <c r="K459" s="27" t="s">
        <v>834</v>
      </c>
      <c r="L459" s="27" t="s">
        <v>834</v>
      </c>
    </row>
    <row r="460" spans="1:12" s="2" customFormat="1" ht="46.5" x14ac:dyDescent="0.35">
      <c r="A460" s="39"/>
      <c r="B460" s="39"/>
      <c r="C460" s="39"/>
      <c r="D460" s="39"/>
      <c r="E460" s="42"/>
      <c r="F460" s="42"/>
      <c r="G460" s="42"/>
      <c r="H460" s="25" t="s">
        <v>835</v>
      </c>
      <c r="I460" s="27" t="s">
        <v>19</v>
      </c>
      <c r="J460" s="27" t="s">
        <v>20</v>
      </c>
      <c r="K460" s="27" t="s">
        <v>20</v>
      </c>
      <c r="L460" s="27" t="s">
        <v>20</v>
      </c>
    </row>
    <row r="461" spans="1:12" s="2" customFormat="1" hidden="1" x14ac:dyDescent="0.35">
      <c r="A461" s="25"/>
      <c r="B461" s="25"/>
      <c r="C461" s="25"/>
      <c r="D461" s="25"/>
      <c r="E461" s="30"/>
      <c r="F461" s="30"/>
      <c r="G461" s="30"/>
      <c r="H461" s="25"/>
      <c r="I461" s="27"/>
      <c r="J461" s="27"/>
      <c r="K461" s="27"/>
      <c r="L461" s="27"/>
    </row>
    <row r="462" spans="1:12" s="2" customFormat="1" ht="46.5" x14ac:dyDescent="0.35">
      <c r="A462" s="25" t="s">
        <v>836</v>
      </c>
      <c r="B462" s="25" t="s">
        <v>837</v>
      </c>
      <c r="C462" s="25" t="s">
        <v>196</v>
      </c>
      <c r="D462" s="25" t="s">
        <v>21</v>
      </c>
      <c r="E462" s="30">
        <v>430000</v>
      </c>
      <c r="F462" s="30">
        <v>230000</v>
      </c>
      <c r="G462" s="30">
        <v>200000</v>
      </c>
      <c r="H462" s="25" t="s">
        <v>801</v>
      </c>
      <c r="I462" s="27" t="s">
        <v>23</v>
      </c>
      <c r="J462" s="27" t="s">
        <v>24</v>
      </c>
      <c r="K462" s="27" t="s">
        <v>110</v>
      </c>
      <c r="L462" s="27" t="s">
        <v>110</v>
      </c>
    </row>
    <row r="463" spans="1:12" s="2" customFormat="1" ht="77.5" x14ac:dyDescent="0.35">
      <c r="A463" s="25" t="s">
        <v>838</v>
      </c>
      <c r="B463" s="25" t="s">
        <v>839</v>
      </c>
      <c r="C463" s="25" t="s">
        <v>255</v>
      </c>
      <c r="D463" s="25" t="s">
        <v>21</v>
      </c>
      <c r="E463" s="30">
        <v>303515</v>
      </c>
      <c r="F463" s="30">
        <v>0</v>
      </c>
      <c r="G463" s="30">
        <v>0</v>
      </c>
      <c r="H463" s="25" t="s">
        <v>582</v>
      </c>
      <c r="I463" s="27" t="s">
        <v>19</v>
      </c>
      <c r="J463" s="27" t="s">
        <v>296</v>
      </c>
      <c r="K463" s="27" t="s">
        <v>96</v>
      </c>
      <c r="L463" s="27" t="s">
        <v>96</v>
      </c>
    </row>
    <row r="464" spans="1:12" s="2" customFormat="1" ht="47.4" customHeight="1" x14ac:dyDescent="0.35">
      <c r="A464" s="28" t="s">
        <v>840</v>
      </c>
      <c r="B464" s="38" t="s">
        <v>841</v>
      </c>
      <c r="C464" s="38"/>
      <c r="D464" s="38"/>
      <c r="E464" s="29">
        <f>E465+E469</f>
        <v>3777144.29</v>
      </c>
      <c r="F464" s="29">
        <f>F465+F469</f>
        <v>2694356</v>
      </c>
      <c r="G464" s="29">
        <f>G465+G469</f>
        <v>2194356</v>
      </c>
      <c r="H464" s="40"/>
      <c r="I464" s="40"/>
      <c r="J464" s="40"/>
      <c r="K464" s="40"/>
      <c r="L464" s="40"/>
    </row>
    <row r="465" spans="1:12" s="2" customFormat="1" ht="46.5" x14ac:dyDescent="0.35">
      <c r="A465" s="25" t="s">
        <v>842</v>
      </c>
      <c r="B465" s="25" t="s">
        <v>843</v>
      </c>
      <c r="C465" s="25" t="s">
        <v>196</v>
      </c>
      <c r="D465" s="25" t="s">
        <v>1049</v>
      </c>
      <c r="E465" s="26">
        <f>SUM(E466:E468)</f>
        <v>394356</v>
      </c>
      <c r="F465" s="26">
        <f>SUM(F466:F468)</f>
        <v>394356</v>
      </c>
      <c r="G465" s="26">
        <f>SUM(G466:G468)</f>
        <v>394356</v>
      </c>
      <c r="H465" s="25" t="s">
        <v>844</v>
      </c>
      <c r="I465" s="27" t="s">
        <v>23</v>
      </c>
      <c r="J465" s="27" t="s">
        <v>771</v>
      </c>
      <c r="K465" s="27" t="s">
        <v>771</v>
      </c>
      <c r="L465" s="27" t="s">
        <v>771</v>
      </c>
    </row>
    <row r="466" spans="1:12" s="2" customFormat="1" ht="35.25" customHeight="1" x14ac:dyDescent="0.35">
      <c r="A466" s="39"/>
      <c r="B466" s="39"/>
      <c r="C466" s="39"/>
      <c r="D466" s="25" t="s">
        <v>243</v>
      </c>
      <c r="E466" s="30">
        <v>94356</v>
      </c>
      <c r="F466" s="30">
        <v>94356</v>
      </c>
      <c r="G466" s="30">
        <v>94356</v>
      </c>
      <c r="H466" s="39" t="s">
        <v>845</v>
      </c>
      <c r="I466" s="41" t="s">
        <v>23</v>
      </c>
      <c r="J466" s="41" t="s">
        <v>846</v>
      </c>
      <c r="K466" s="41" t="s">
        <v>846</v>
      </c>
      <c r="L466" s="41" t="s">
        <v>846</v>
      </c>
    </row>
    <row r="467" spans="1:12" s="2" customFormat="1" ht="26.25" customHeight="1" x14ac:dyDescent="0.35">
      <c r="A467" s="39"/>
      <c r="B467" s="39"/>
      <c r="C467" s="39"/>
      <c r="D467" s="25" t="s">
        <v>21</v>
      </c>
      <c r="E467" s="30">
        <v>300000</v>
      </c>
      <c r="F467" s="30">
        <v>300000</v>
      </c>
      <c r="G467" s="30">
        <v>300000</v>
      </c>
      <c r="H467" s="39"/>
      <c r="I467" s="41"/>
      <c r="J467" s="41"/>
      <c r="K467" s="41"/>
      <c r="L467" s="41"/>
    </row>
    <row r="468" spans="1:12" s="2" customFormat="1" hidden="1" x14ac:dyDescent="0.35">
      <c r="A468" s="25"/>
      <c r="B468" s="25"/>
      <c r="C468" s="25"/>
      <c r="D468" s="25"/>
      <c r="E468" s="30"/>
      <c r="F468" s="30"/>
      <c r="G468" s="30"/>
      <c r="H468" s="25"/>
      <c r="I468" s="27"/>
      <c r="J468" s="27"/>
      <c r="K468" s="27"/>
      <c r="L468" s="27"/>
    </row>
    <row r="469" spans="1:12" s="2" customFormat="1" ht="24" customHeight="1" x14ac:dyDescent="0.35">
      <c r="A469" s="39" t="s">
        <v>847</v>
      </c>
      <c r="B469" s="39" t="s">
        <v>848</v>
      </c>
      <c r="C469" s="39" t="s">
        <v>196</v>
      </c>
      <c r="D469" s="25" t="s">
        <v>1049</v>
      </c>
      <c r="E469" s="26">
        <f>SUM(E470:E472)</f>
        <v>3382788.29</v>
      </c>
      <c r="F469" s="26">
        <f>SUM(F470:F472)</f>
        <v>2300000</v>
      </c>
      <c r="G469" s="26">
        <f>SUM(G470:G472)</f>
        <v>1800000</v>
      </c>
      <c r="H469" s="25" t="s">
        <v>849</v>
      </c>
      <c r="I469" s="27" t="s">
        <v>23</v>
      </c>
      <c r="J469" s="27" t="s">
        <v>97</v>
      </c>
      <c r="K469" s="27" t="s">
        <v>97</v>
      </c>
      <c r="L469" s="27" t="s">
        <v>97</v>
      </c>
    </row>
    <row r="470" spans="1:12" s="2" customFormat="1" ht="33" customHeight="1" x14ac:dyDescent="0.35">
      <c r="A470" s="39"/>
      <c r="B470" s="39"/>
      <c r="C470" s="39"/>
      <c r="D470" s="25" t="s">
        <v>237</v>
      </c>
      <c r="E470" s="30">
        <v>900000</v>
      </c>
      <c r="F470" s="30">
        <v>800000</v>
      </c>
      <c r="G470" s="30">
        <v>800000</v>
      </c>
      <c r="H470" s="39" t="s">
        <v>1112</v>
      </c>
      <c r="I470" s="41" t="s">
        <v>19</v>
      </c>
      <c r="J470" s="41" t="s">
        <v>127</v>
      </c>
      <c r="K470" s="41" t="s">
        <v>127</v>
      </c>
      <c r="L470" s="41" t="s">
        <v>127</v>
      </c>
    </row>
    <row r="471" spans="1:12" s="2" customFormat="1" ht="32.25" customHeight="1" x14ac:dyDescent="0.35">
      <c r="A471" s="39"/>
      <c r="B471" s="39"/>
      <c r="C471" s="39"/>
      <c r="D471" s="25" t="s">
        <v>58</v>
      </c>
      <c r="E471" s="30">
        <v>2482788.29</v>
      </c>
      <c r="F471" s="30">
        <v>1500000</v>
      </c>
      <c r="G471" s="30">
        <v>1000000</v>
      </c>
      <c r="H471" s="39"/>
      <c r="I471" s="41"/>
      <c r="J471" s="41"/>
      <c r="K471" s="41"/>
      <c r="L471" s="41"/>
    </row>
    <row r="472" spans="1:12" s="2" customFormat="1" hidden="1" x14ac:dyDescent="0.35">
      <c r="A472" s="25"/>
      <c r="B472" s="25"/>
      <c r="C472" s="25"/>
      <c r="D472" s="25"/>
      <c r="E472" s="30"/>
      <c r="F472" s="30"/>
      <c r="G472" s="30"/>
      <c r="H472" s="25"/>
      <c r="I472" s="27"/>
      <c r="J472" s="27"/>
      <c r="K472" s="27"/>
      <c r="L472" s="27"/>
    </row>
    <row r="473" spans="1:12" s="2" customFormat="1" ht="38.25" customHeight="1" x14ac:dyDescent="0.35">
      <c r="A473" s="25" t="s">
        <v>850</v>
      </c>
      <c r="B473" s="39" t="s">
        <v>851</v>
      </c>
      <c r="C473" s="39"/>
      <c r="D473" s="39"/>
      <c r="E473" s="26">
        <f>SUM(E474:E476)</f>
        <v>0</v>
      </c>
      <c r="F473" s="26">
        <f>SUM(F474:F476)</f>
        <v>0</v>
      </c>
      <c r="G473" s="26">
        <f>SUM(G474:G476)</f>
        <v>0</v>
      </c>
      <c r="H473" s="41"/>
      <c r="I473" s="41"/>
      <c r="J473" s="41"/>
      <c r="K473" s="41"/>
      <c r="L473" s="41"/>
    </row>
    <row r="474" spans="1:12" s="2" customFormat="1" ht="59.25" customHeight="1" x14ac:dyDescent="0.35">
      <c r="A474" s="28" t="s">
        <v>852</v>
      </c>
      <c r="B474" s="38" t="s">
        <v>853</v>
      </c>
      <c r="C474" s="38"/>
      <c r="D474" s="38"/>
      <c r="E474" s="31">
        <v>0</v>
      </c>
      <c r="F474" s="31">
        <v>0</v>
      </c>
      <c r="G474" s="31">
        <v>0</v>
      </c>
      <c r="H474" s="40"/>
      <c r="I474" s="40"/>
      <c r="J474" s="40"/>
      <c r="K474" s="40"/>
      <c r="L474" s="40"/>
    </row>
    <row r="475" spans="1:12" s="2" customFormat="1" ht="56.25" customHeight="1" x14ac:dyDescent="0.35">
      <c r="A475" s="28" t="s">
        <v>854</v>
      </c>
      <c r="B475" s="38" t="s">
        <v>855</v>
      </c>
      <c r="C475" s="38"/>
      <c r="D475" s="38"/>
      <c r="E475" s="31">
        <v>0</v>
      </c>
      <c r="F475" s="31">
        <v>0</v>
      </c>
      <c r="G475" s="31">
        <v>0</v>
      </c>
      <c r="H475" s="40"/>
      <c r="I475" s="40"/>
      <c r="J475" s="40"/>
      <c r="K475" s="40"/>
      <c r="L475" s="40"/>
    </row>
    <row r="476" spans="1:12" s="2" customFormat="1" ht="38.25" customHeight="1" x14ac:dyDescent="0.35">
      <c r="A476" s="28" t="s">
        <v>856</v>
      </c>
      <c r="B476" s="38" t="s">
        <v>857</v>
      </c>
      <c r="C476" s="38"/>
      <c r="D476" s="38"/>
      <c r="E476" s="31">
        <v>0</v>
      </c>
      <c r="F476" s="31">
        <v>0</v>
      </c>
      <c r="G476" s="31">
        <v>0</v>
      </c>
      <c r="H476" s="40"/>
      <c r="I476" s="40"/>
      <c r="J476" s="40"/>
      <c r="K476" s="40"/>
      <c r="L476" s="40"/>
    </row>
    <row r="477" spans="1:12" s="2" customFormat="1" ht="32" customHeight="1" x14ac:dyDescent="0.35">
      <c r="A477" s="25" t="s">
        <v>858</v>
      </c>
      <c r="B477" s="39" t="s">
        <v>859</v>
      </c>
      <c r="C477" s="39"/>
      <c r="D477" s="39"/>
      <c r="E477" s="26">
        <f>E478+E480+E482+E486</f>
        <v>3447008.79</v>
      </c>
      <c r="F477" s="26">
        <f>F478+F480+F482+F486</f>
        <v>2281336</v>
      </c>
      <c r="G477" s="26">
        <f>G478+G480+G482+G486</f>
        <v>2048056</v>
      </c>
      <c r="H477" s="41"/>
      <c r="I477" s="41"/>
      <c r="J477" s="41"/>
      <c r="K477" s="41"/>
      <c r="L477" s="41"/>
    </row>
    <row r="478" spans="1:12" s="2" customFormat="1" ht="32" customHeight="1" x14ac:dyDescent="0.35">
      <c r="A478" s="28" t="s">
        <v>860</v>
      </c>
      <c r="B478" s="38" t="s">
        <v>861</v>
      </c>
      <c r="C478" s="38"/>
      <c r="D478" s="38"/>
      <c r="E478" s="29">
        <f t="shared" ref="E478:G478" si="2">SUM(E479:E479)</f>
        <v>400000</v>
      </c>
      <c r="F478" s="29">
        <f t="shared" si="2"/>
        <v>800000</v>
      </c>
      <c r="G478" s="29">
        <f t="shared" si="2"/>
        <v>800000</v>
      </c>
      <c r="H478" s="40"/>
      <c r="I478" s="40"/>
      <c r="J478" s="40"/>
      <c r="K478" s="40"/>
      <c r="L478" s="40"/>
    </row>
    <row r="479" spans="1:12" s="2" customFormat="1" ht="62" x14ac:dyDescent="0.35">
      <c r="A479" s="25" t="s">
        <v>862</v>
      </c>
      <c r="B479" s="25" t="s">
        <v>863</v>
      </c>
      <c r="C479" s="25" t="s">
        <v>864</v>
      </c>
      <c r="D479" s="25" t="s">
        <v>21</v>
      </c>
      <c r="E479" s="30">
        <v>400000</v>
      </c>
      <c r="F479" s="30">
        <v>800000</v>
      </c>
      <c r="G479" s="30">
        <v>800000</v>
      </c>
      <c r="H479" s="25" t="s">
        <v>865</v>
      </c>
      <c r="I479" s="27" t="s">
        <v>23</v>
      </c>
      <c r="J479" s="27" t="s">
        <v>117</v>
      </c>
      <c r="K479" s="27" t="s">
        <v>117</v>
      </c>
      <c r="L479" s="27" t="s">
        <v>117</v>
      </c>
    </row>
    <row r="480" spans="1:12" s="2" customFormat="1" ht="47.4" customHeight="1" x14ac:dyDescent="0.35">
      <c r="A480" s="28" t="s">
        <v>866</v>
      </c>
      <c r="B480" s="38" t="s">
        <v>867</v>
      </c>
      <c r="C480" s="38"/>
      <c r="D480" s="38"/>
      <c r="E480" s="29">
        <f t="shared" ref="E480:G480" si="3">SUM(E481:E481)</f>
        <v>400000</v>
      </c>
      <c r="F480" s="29">
        <f t="shared" si="3"/>
        <v>350000</v>
      </c>
      <c r="G480" s="29">
        <f t="shared" si="3"/>
        <v>350000</v>
      </c>
      <c r="H480" s="40"/>
      <c r="I480" s="40"/>
      <c r="J480" s="40"/>
      <c r="K480" s="40"/>
      <c r="L480" s="40"/>
    </row>
    <row r="481" spans="1:12" s="2" customFormat="1" ht="62" x14ac:dyDescent="0.35">
      <c r="A481" s="25" t="s">
        <v>868</v>
      </c>
      <c r="B481" s="25" t="s">
        <v>869</v>
      </c>
      <c r="C481" s="25" t="s">
        <v>864</v>
      </c>
      <c r="D481" s="25" t="s">
        <v>21</v>
      </c>
      <c r="E481" s="30">
        <v>400000</v>
      </c>
      <c r="F481" s="30">
        <v>350000</v>
      </c>
      <c r="G481" s="30">
        <v>350000</v>
      </c>
      <c r="H481" s="25" t="s">
        <v>870</v>
      </c>
      <c r="I481" s="27" t="s">
        <v>23</v>
      </c>
      <c r="J481" s="27" t="s">
        <v>117</v>
      </c>
      <c r="K481" s="27" t="s">
        <v>117</v>
      </c>
      <c r="L481" s="27" t="s">
        <v>117</v>
      </c>
    </row>
    <row r="482" spans="1:12" s="2" customFormat="1" ht="63" customHeight="1" x14ac:dyDescent="0.35">
      <c r="A482" s="28" t="s">
        <v>871</v>
      </c>
      <c r="B482" s="38" t="s">
        <v>872</v>
      </c>
      <c r="C482" s="38"/>
      <c r="D482" s="38"/>
      <c r="E482" s="29">
        <f>SUM(E483:E483)</f>
        <v>1264800</v>
      </c>
      <c r="F482" s="29">
        <f>SUM(F483:F483)</f>
        <v>140000</v>
      </c>
      <c r="G482" s="29">
        <f>SUM(G483:G483)</f>
        <v>140000</v>
      </c>
      <c r="H482" s="40"/>
      <c r="I482" s="40"/>
      <c r="J482" s="40"/>
      <c r="K482" s="40"/>
      <c r="L482" s="40"/>
    </row>
    <row r="483" spans="1:12" s="2" customFormat="1" ht="41.25" customHeight="1" x14ac:dyDescent="0.35">
      <c r="A483" s="39" t="s">
        <v>873</v>
      </c>
      <c r="B483" s="39" t="s">
        <v>874</v>
      </c>
      <c r="C483" s="39" t="s">
        <v>196</v>
      </c>
      <c r="D483" s="39" t="s">
        <v>21</v>
      </c>
      <c r="E483" s="42">
        <v>1264800</v>
      </c>
      <c r="F483" s="42">
        <v>140000</v>
      </c>
      <c r="G483" s="42">
        <v>140000</v>
      </c>
      <c r="H483" s="25" t="s">
        <v>812</v>
      </c>
      <c r="I483" s="27" t="s">
        <v>23</v>
      </c>
      <c r="J483" s="27" t="s">
        <v>117</v>
      </c>
      <c r="K483" s="27" t="s">
        <v>117</v>
      </c>
      <c r="L483" s="27" t="s">
        <v>117</v>
      </c>
    </row>
    <row r="484" spans="1:12" s="2" customFormat="1" ht="29.25" customHeight="1" x14ac:dyDescent="0.35">
      <c r="A484" s="39"/>
      <c r="B484" s="39"/>
      <c r="C484" s="39"/>
      <c r="D484" s="39"/>
      <c r="E484" s="42"/>
      <c r="F484" s="42"/>
      <c r="G484" s="42"/>
      <c r="H484" s="25" t="s">
        <v>875</v>
      </c>
      <c r="I484" s="27" t="s">
        <v>23</v>
      </c>
      <c r="J484" s="27" t="s">
        <v>137</v>
      </c>
      <c r="K484" s="27" t="s">
        <v>137</v>
      </c>
      <c r="L484" s="27" t="s">
        <v>137</v>
      </c>
    </row>
    <row r="485" spans="1:12" s="2" customFormat="1" hidden="1" x14ac:dyDescent="0.35">
      <c r="A485" s="25"/>
      <c r="B485" s="25"/>
      <c r="C485" s="25"/>
      <c r="D485" s="25"/>
      <c r="E485" s="30"/>
      <c r="F485" s="30"/>
      <c r="G485" s="30"/>
      <c r="H485" s="25"/>
      <c r="I485" s="27"/>
      <c r="J485" s="27"/>
      <c r="K485" s="27"/>
      <c r="L485" s="27"/>
    </row>
    <row r="486" spans="1:12" s="2" customFormat="1" ht="47.4" customHeight="1" x14ac:dyDescent="0.35">
      <c r="A486" s="28" t="s">
        <v>876</v>
      </c>
      <c r="B486" s="38" t="s">
        <v>877</v>
      </c>
      <c r="C486" s="38"/>
      <c r="D486" s="38"/>
      <c r="E486" s="29">
        <f>E487+E494+E495+E496</f>
        <v>1382208.79</v>
      </c>
      <c r="F486" s="29">
        <f>F487+F494+F495+F496</f>
        <v>991336</v>
      </c>
      <c r="G486" s="29">
        <f>G487+G494+G495+G496</f>
        <v>758056</v>
      </c>
      <c r="H486" s="40"/>
      <c r="I486" s="40"/>
      <c r="J486" s="40"/>
      <c r="K486" s="40"/>
      <c r="L486" s="40"/>
    </row>
    <row r="487" spans="1:12" s="2" customFormat="1" ht="25.5" customHeight="1" x14ac:dyDescent="0.35">
      <c r="A487" s="39" t="s">
        <v>878</v>
      </c>
      <c r="B487" s="39" t="s">
        <v>879</v>
      </c>
      <c r="C487" s="39" t="s">
        <v>196</v>
      </c>
      <c r="D487" s="25" t="s">
        <v>1049</v>
      </c>
      <c r="E487" s="26">
        <f>SUM(E488:E493)</f>
        <v>1319538.79</v>
      </c>
      <c r="F487" s="26">
        <f>SUM(F488:F493)</f>
        <v>871336</v>
      </c>
      <c r="G487" s="26">
        <f>SUM(G488:G493)</f>
        <v>638056</v>
      </c>
      <c r="H487" s="25" t="s">
        <v>880</v>
      </c>
      <c r="I487" s="27" t="s">
        <v>40</v>
      </c>
      <c r="J487" s="27" t="s">
        <v>881</v>
      </c>
      <c r="K487" s="27" t="s">
        <v>881</v>
      </c>
      <c r="L487" s="27" t="s">
        <v>881</v>
      </c>
    </row>
    <row r="488" spans="1:12" s="2" customFormat="1" ht="31" x14ac:dyDescent="0.35">
      <c r="A488" s="39"/>
      <c r="B488" s="39"/>
      <c r="C488" s="39"/>
      <c r="D488" s="25" t="s">
        <v>237</v>
      </c>
      <c r="E488" s="30">
        <v>154100</v>
      </c>
      <c r="F488" s="30">
        <v>155900</v>
      </c>
      <c r="G488" s="30">
        <v>155900</v>
      </c>
      <c r="H488" s="25" t="s">
        <v>882</v>
      </c>
      <c r="I488" s="27" t="s">
        <v>23</v>
      </c>
      <c r="J488" s="27" t="s">
        <v>883</v>
      </c>
      <c r="K488" s="27" t="s">
        <v>883</v>
      </c>
      <c r="L488" s="27" t="s">
        <v>883</v>
      </c>
    </row>
    <row r="489" spans="1:12" s="2" customFormat="1" x14ac:dyDescent="0.35">
      <c r="A489" s="39"/>
      <c r="B489" s="39"/>
      <c r="C489" s="39"/>
      <c r="D489" s="25" t="s">
        <v>58</v>
      </c>
      <c r="E489" s="30">
        <v>272155.78999999998</v>
      </c>
      <c r="F489" s="30">
        <v>272156</v>
      </c>
      <c r="G489" s="30">
        <v>272156</v>
      </c>
      <c r="H489" s="25" t="s">
        <v>884</v>
      </c>
      <c r="I489" s="27" t="s">
        <v>554</v>
      </c>
      <c r="J489" s="27" t="s">
        <v>885</v>
      </c>
      <c r="K489" s="27" t="s">
        <v>885</v>
      </c>
      <c r="L489" s="27" t="s">
        <v>781</v>
      </c>
    </row>
    <row r="490" spans="1:12" s="2" customFormat="1" ht="31" x14ac:dyDescent="0.35">
      <c r="A490" s="39"/>
      <c r="B490" s="39"/>
      <c r="C490" s="39"/>
      <c r="D490" s="25" t="s">
        <v>21</v>
      </c>
      <c r="E490" s="30">
        <v>893283</v>
      </c>
      <c r="F490" s="30">
        <v>443280</v>
      </c>
      <c r="G490" s="30">
        <v>210000</v>
      </c>
      <c r="H490" s="25" t="s">
        <v>886</v>
      </c>
      <c r="I490" s="27" t="s">
        <v>23</v>
      </c>
      <c r="J490" s="27" t="s">
        <v>65</v>
      </c>
      <c r="K490" s="27" t="s">
        <v>65</v>
      </c>
      <c r="L490" s="27" t="s">
        <v>65</v>
      </c>
    </row>
    <row r="491" spans="1:12" s="2" customFormat="1" hidden="1" x14ac:dyDescent="0.35">
      <c r="A491" s="25"/>
      <c r="B491" s="25"/>
      <c r="C491" s="25"/>
      <c r="D491" s="25"/>
      <c r="E491" s="30"/>
      <c r="F491" s="30"/>
      <c r="G491" s="30"/>
      <c r="H491" s="25"/>
      <c r="I491" s="27"/>
      <c r="J491" s="27"/>
      <c r="K491" s="27"/>
      <c r="L491" s="27"/>
    </row>
    <row r="492" spans="1:12" s="2" customFormat="1" hidden="1" x14ac:dyDescent="0.35">
      <c r="A492" s="25"/>
      <c r="B492" s="25"/>
      <c r="C492" s="25"/>
      <c r="D492" s="25"/>
      <c r="E492" s="30"/>
      <c r="F492" s="30"/>
      <c r="G492" s="30"/>
      <c r="H492" s="25"/>
      <c r="I492" s="27"/>
      <c r="J492" s="27"/>
      <c r="K492" s="27"/>
      <c r="L492" s="27"/>
    </row>
    <row r="493" spans="1:12" s="2" customFormat="1" hidden="1" x14ac:dyDescent="0.35">
      <c r="A493" s="25"/>
      <c r="B493" s="25"/>
      <c r="C493" s="25"/>
      <c r="D493" s="25"/>
      <c r="E493" s="30"/>
      <c r="F493" s="30"/>
      <c r="G493" s="30"/>
      <c r="H493" s="25"/>
      <c r="I493" s="27"/>
      <c r="J493" s="27"/>
      <c r="K493" s="27"/>
      <c r="L493" s="27"/>
    </row>
    <row r="494" spans="1:12" s="2" customFormat="1" ht="77.5" x14ac:dyDescent="0.35">
      <c r="A494" s="25" t="s">
        <v>887</v>
      </c>
      <c r="B494" s="25" t="s">
        <v>1061</v>
      </c>
      <c r="C494" s="25" t="s">
        <v>60</v>
      </c>
      <c r="D494" s="25"/>
      <c r="E494" s="30">
        <v>0</v>
      </c>
      <c r="F494" s="30">
        <v>0</v>
      </c>
      <c r="G494" s="30">
        <v>0</v>
      </c>
      <c r="H494" s="25" t="s">
        <v>582</v>
      </c>
      <c r="I494" s="27" t="s">
        <v>19</v>
      </c>
      <c r="J494" s="27" t="s">
        <v>137</v>
      </c>
      <c r="K494" s="27" t="s">
        <v>96</v>
      </c>
      <c r="L494" s="27" t="s">
        <v>96</v>
      </c>
    </row>
    <row r="495" spans="1:12" s="2" customFormat="1" ht="62" x14ac:dyDescent="0.35">
      <c r="A495" s="25" t="s">
        <v>888</v>
      </c>
      <c r="B495" s="25" t="s">
        <v>889</v>
      </c>
      <c r="C495" s="25" t="s">
        <v>735</v>
      </c>
      <c r="D495" s="25" t="s">
        <v>21</v>
      </c>
      <c r="E495" s="30">
        <v>62670</v>
      </c>
      <c r="F495" s="30">
        <v>60000</v>
      </c>
      <c r="G495" s="30">
        <v>60000</v>
      </c>
      <c r="H495" s="25" t="s">
        <v>890</v>
      </c>
      <c r="I495" s="27" t="s">
        <v>23</v>
      </c>
      <c r="J495" s="27" t="s">
        <v>97</v>
      </c>
      <c r="K495" s="27" t="s">
        <v>97</v>
      </c>
      <c r="L495" s="27" t="s">
        <v>97</v>
      </c>
    </row>
    <row r="496" spans="1:12" s="2" customFormat="1" ht="39" customHeight="1" x14ac:dyDescent="0.35">
      <c r="A496" s="39" t="s">
        <v>891</v>
      </c>
      <c r="B496" s="39" t="s">
        <v>1062</v>
      </c>
      <c r="C496" s="39" t="s">
        <v>735</v>
      </c>
      <c r="D496" s="39" t="s">
        <v>21</v>
      </c>
      <c r="E496" s="42">
        <v>0</v>
      </c>
      <c r="F496" s="42">
        <v>60000</v>
      </c>
      <c r="G496" s="42">
        <v>60000</v>
      </c>
      <c r="H496" s="25" t="s">
        <v>892</v>
      </c>
      <c r="I496" s="27" t="s">
        <v>23</v>
      </c>
      <c r="J496" s="27" t="s">
        <v>96</v>
      </c>
      <c r="K496" s="27" t="s">
        <v>97</v>
      </c>
      <c r="L496" s="27" t="s">
        <v>97</v>
      </c>
    </row>
    <row r="497" spans="1:12" s="2" customFormat="1" ht="31" x14ac:dyDescent="0.35">
      <c r="A497" s="39"/>
      <c r="B497" s="39"/>
      <c r="C497" s="39"/>
      <c r="D497" s="39"/>
      <c r="E497" s="42"/>
      <c r="F497" s="42"/>
      <c r="G497" s="42"/>
      <c r="H497" s="25" t="s">
        <v>893</v>
      </c>
      <c r="I497" s="27" t="s">
        <v>23</v>
      </c>
      <c r="J497" s="27" t="s">
        <v>96</v>
      </c>
      <c r="K497" s="27" t="s">
        <v>97</v>
      </c>
      <c r="L497" s="27" t="s">
        <v>97</v>
      </c>
    </row>
    <row r="498" spans="1:12" s="2" customFormat="1" x14ac:dyDescent="0.35">
      <c r="A498" s="39"/>
      <c r="B498" s="39"/>
      <c r="C498" s="39"/>
      <c r="D498" s="39"/>
      <c r="E498" s="42"/>
      <c r="F498" s="42"/>
      <c r="G498" s="42"/>
      <c r="H498" s="25" t="s">
        <v>894</v>
      </c>
      <c r="I498" s="27" t="s">
        <v>23</v>
      </c>
      <c r="J498" s="27" t="s">
        <v>96</v>
      </c>
      <c r="K498" s="27" t="s">
        <v>86</v>
      </c>
      <c r="L498" s="27" t="s">
        <v>86</v>
      </c>
    </row>
    <row r="499" spans="1:12" s="2" customFormat="1" x14ac:dyDescent="0.35">
      <c r="A499" s="39"/>
      <c r="B499" s="39"/>
      <c r="C499" s="39"/>
      <c r="D499" s="39"/>
      <c r="E499" s="42"/>
      <c r="F499" s="42"/>
      <c r="G499" s="42"/>
      <c r="H499" s="25" t="s">
        <v>895</v>
      </c>
      <c r="I499" s="27" t="s">
        <v>23</v>
      </c>
      <c r="J499" s="27" t="s">
        <v>96</v>
      </c>
      <c r="K499" s="27" t="s">
        <v>117</v>
      </c>
      <c r="L499" s="27" t="s">
        <v>117</v>
      </c>
    </row>
    <row r="500" spans="1:12" s="2" customFormat="1" hidden="1" x14ac:dyDescent="0.35">
      <c r="A500" s="25"/>
      <c r="B500" s="25"/>
      <c r="C500" s="25"/>
      <c r="D500" s="25"/>
      <c r="E500" s="30"/>
      <c r="F500" s="30"/>
      <c r="G500" s="30"/>
      <c r="H500" s="25"/>
      <c r="I500" s="27"/>
      <c r="J500" s="27"/>
      <c r="K500" s="27"/>
      <c r="L500" s="27"/>
    </row>
    <row r="501" spans="1:12" s="2" customFormat="1" ht="58.5" customHeight="1" x14ac:dyDescent="0.35">
      <c r="A501" s="23" t="s">
        <v>896</v>
      </c>
      <c r="B501" s="44" t="s">
        <v>897</v>
      </c>
      <c r="C501" s="44"/>
      <c r="D501" s="44"/>
      <c r="E501" s="24">
        <f>E502+E530+E578+E588</f>
        <v>18118302.100000001</v>
      </c>
      <c r="F501" s="24">
        <f>F502+F530+F578+F588</f>
        <v>22929320</v>
      </c>
      <c r="G501" s="24">
        <f>G502+G530+G578+G588</f>
        <v>28914949</v>
      </c>
      <c r="H501" s="43"/>
      <c r="I501" s="43"/>
      <c r="J501" s="43"/>
      <c r="K501" s="43"/>
      <c r="L501" s="43"/>
    </row>
    <row r="502" spans="1:12" s="2" customFormat="1" ht="26.25" customHeight="1" x14ac:dyDescent="0.35">
      <c r="A502" s="25" t="s">
        <v>898</v>
      </c>
      <c r="B502" s="39" t="s">
        <v>899</v>
      </c>
      <c r="C502" s="39"/>
      <c r="D502" s="39"/>
      <c r="E502" s="26">
        <f>E503+E504+E506+E523</f>
        <v>996620</v>
      </c>
      <c r="F502" s="26">
        <f>F503+F504+F506+F523</f>
        <v>1260000</v>
      </c>
      <c r="G502" s="26">
        <f>G503+G504+G506+G523</f>
        <v>1385000</v>
      </c>
      <c r="H502" s="41"/>
      <c r="I502" s="41"/>
      <c r="J502" s="41"/>
      <c r="K502" s="41"/>
      <c r="L502" s="41"/>
    </row>
    <row r="503" spans="1:12" s="2" customFormat="1" ht="67.5" customHeight="1" x14ac:dyDescent="0.35">
      <c r="A503" s="28" t="s">
        <v>900</v>
      </c>
      <c r="B503" s="38" t="s">
        <v>901</v>
      </c>
      <c r="C503" s="38"/>
      <c r="D503" s="38"/>
      <c r="E503" s="31">
        <v>0</v>
      </c>
      <c r="F503" s="31">
        <v>0</v>
      </c>
      <c r="G503" s="31">
        <v>0</v>
      </c>
      <c r="H503" s="40"/>
      <c r="I503" s="40"/>
      <c r="J503" s="40"/>
      <c r="K503" s="40"/>
      <c r="L503" s="40"/>
    </row>
    <row r="504" spans="1:12" s="2" customFormat="1" ht="52.5" customHeight="1" x14ac:dyDescent="0.35">
      <c r="A504" s="28" t="s">
        <v>902</v>
      </c>
      <c r="B504" s="38" t="s">
        <v>903</v>
      </c>
      <c r="C504" s="38"/>
      <c r="D504" s="38"/>
      <c r="E504" s="29">
        <f>SUM(E505:E505)</f>
        <v>0</v>
      </c>
      <c r="F504" s="29">
        <f>SUM(F505:F505)</f>
        <v>0</v>
      </c>
      <c r="G504" s="29">
        <f>SUM(G505:G505)</f>
        <v>0</v>
      </c>
      <c r="H504" s="40"/>
      <c r="I504" s="40"/>
      <c r="J504" s="40"/>
      <c r="K504" s="40"/>
      <c r="L504" s="40"/>
    </row>
    <row r="505" spans="1:12" s="2" customFormat="1" ht="46.5" x14ac:dyDescent="0.35">
      <c r="A505" s="25" t="s">
        <v>904</v>
      </c>
      <c r="B505" s="25" t="s">
        <v>905</v>
      </c>
      <c r="C505" s="25" t="s">
        <v>337</v>
      </c>
      <c r="D505" s="25"/>
      <c r="E505" s="30">
        <v>0</v>
      </c>
      <c r="F505" s="30">
        <v>0</v>
      </c>
      <c r="G505" s="30">
        <v>0</v>
      </c>
      <c r="H505" s="25" t="s">
        <v>906</v>
      </c>
      <c r="I505" s="27" t="s">
        <v>19</v>
      </c>
      <c r="J505" s="27" t="s">
        <v>594</v>
      </c>
      <c r="K505" s="27" t="s">
        <v>62</v>
      </c>
      <c r="L505" s="27">
        <v>30</v>
      </c>
    </row>
    <row r="506" spans="1:12" s="2" customFormat="1" ht="57.75" customHeight="1" x14ac:dyDescent="0.35">
      <c r="A506" s="28" t="s">
        <v>907</v>
      </c>
      <c r="B506" s="38" t="s">
        <v>1063</v>
      </c>
      <c r="C506" s="38"/>
      <c r="D506" s="38"/>
      <c r="E506" s="29">
        <f>E507+E511+E516+E519+E522</f>
        <v>956620</v>
      </c>
      <c r="F506" s="29">
        <f>F507+F511+F516+F519+F522</f>
        <v>1160000</v>
      </c>
      <c r="G506" s="29">
        <f>G507+G511+G516+G519+G522</f>
        <v>1275000</v>
      </c>
      <c r="H506" s="40"/>
      <c r="I506" s="40"/>
      <c r="J506" s="40"/>
      <c r="K506" s="40"/>
      <c r="L506" s="40"/>
    </row>
    <row r="507" spans="1:12" s="2" customFormat="1" ht="34.5" customHeight="1" x14ac:dyDescent="0.35">
      <c r="A507" s="39" t="s">
        <v>908</v>
      </c>
      <c r="B507" s="39" t="s">
        <v>909</v>
      </c>
      <c r="C507" s="39" t="s">
        <v>538</v>
      </c>
      <c r="D507" s="39" t="s">
        <v>21</v>
      </c>
      <c r="E507" s="42">
        <v>346620</v>
      </c>
      <c r="F507" s="42">
        <v>500000</v>
      </c>
      <c r="G507" s="42">
        <v>600000</v>
      </c>
      <c r="H507" s="25" t="s">
        <v>326</v>
      </c>
      <c r="I507" s="27" t="s">
        <v>23</v>
      </c>
      <c r="J507" s="27" t="s">
        <v>389</v>
      </c>
      <c r="K507" s="27" t="s">
        <v>389</v>
      </c>
      <c r="L507" s="27" t="s">
        <v>389</v>
      </c>
    </row>
    <row r="508" spans="1:12" s="2" customFormat="1" ht="28.5" customHeight="1" x14ac:dyDescent="0.35">
      <c r="A508" s="39"/>
      <c r="B508" s="39"/>
      <c r="C508" s="39"/>
      <c r="D508" s="39"/>
      <c r="E508" s="42"/>
      <c r="F508" s="42"/>
      <c r="G508" s="42"/>
      <c r="H508" s="25" t="s">
        <v>910</v>
      </c>
      <c r="I508" s="27" t="s">
        <v>23</v>
      </c>
      <c r="J508" s="27" t="s">
        <v>110</v>
      </c>
      <c r="K508" s="27" t="s">
        <v>110</v>
      </c>
      <c r="L508" s="27" t="s">
        <v>110</v>
      </c>
    </row>
    <row r="509" spans="1:12" s="2" customFormat="1" ht="38.25" customHeight="1" x14ac:dyDescent="0.35">
      <c r="A509" s="39"/>
      <c r="B509" s="39"/>
      <c r="C509" s="39"/>
      <c r="D509" s="39"/>
      <c r="E509" s="42"/>
      <c r="F509" s="42"/>
      <c r="G509" s="42"/>
      <c r="H509" s="25" t="s">
        <v>911</v>
      </c>
      <c r="I509" s="27" t="s">
        <v>23</v>
      </c>
      <c r="J509" s="27" t="s">
        <v>233</v>
      </c>
      <c r="K509" s="27" t="s">
        <v>146</v>
      </c>
      <c r="L509" s="27" t="s">
        <v>146</v>
      </c>
    </row>
    <row r="510" spans="1:12" s="2" customFormat="1" hidden="1" x14ac:dyDescent="0.35">
      <c r="A510" s="25"/>
      <c r="B510" s="25"/>
      <c r="C510" s="25"/>
      <c r="D510" s="25"/>
      <c r="E510" s="30"/>
      <c r="F510" s="30"/>
      <c r="G510" s="30"/>
      <c r="H510" s="25"/>
      <c r="I510" s="27"/>
      <c r="J510" s="27"/>
      <c r="K510" s="27"/>
      <c r="L510" s="27"/>
    </row>
    <row r="511" spans="1:12" s="2" customFormat="1" ht="48.75" customHeight="1" x14ac:dyDescent="0.35">
      <c r="A511" s="39" t="s">
        <v>912</v>
      </c>
      <c r="B511" s="39" t="s">
        <v>913</v>
      </c>
      <c r="C511" s="39" t="s">
        <v>538</v>
      </c>
      <c r="D511" s="39" t="s">
        <v>21</v>
      </c>
      <c r="E511" s="42">
        <v>45000</v>
      </c>
      <c r="F511" s="42">
        <v>45000</v>
      </c>
      <c r="G511" s="42">
        <v>45000</v>
      </c>
      <c r="H511" s="25" t="s">
        <v>914</v>
      </c>
      <c r="I511" s="27" t="s">
        <v>23</v>
      </c>
      <c r="J511" s="27" t="s">
        <v>436</v>
      </c>
      <c r="K511" s="27" t="s">
        <v>436</v>
      </c>
      <c r="L511" s="27" t="s">
        <v>436</v>
      </c>
    </row>
    <row r="512" spans="1:12" s="2" customFormat="1" ht="31" x14ac:dyDescent="0.35">
      <c r="A512" s="39"/>
      <c r="B512" s="39"/>
      <c r="C512" s="39"/>
      <c r="D512" s="39"/>
      <c r="E512" s="42"/>
      <c r="F512" s="42"/>
      <c r="G512" s="42"/>
      <c r="H512" s="25" t="s">
        <v>915</v>
      </c>
      <c r="I512" s="27" t="s">
        <v>23</v>
      </c>
      <c r="J512" s="27" t="s">
        <v>117</v>
      </c>
      <c r="K512" s="27" t="s">
        <v>117</v>
      </c>
      <c r="L512" s="27" t="s">
        <v>117</v>
      </c>
    </row>
    <row r="513" spans="1:12" s="2" customFormat="1" ht="46.5" x14ac:dyDescent="0.35">
      <c r="A513" s="39"/>
      <c r="B513" s="39"/>
      <c r="C513" s="39"/>
      <c r="D513" s="39"/>
      <c r="E513" s="42"/>
      <c r="F513" s="42"/>
      <c r="G513" s="42"/>
      <c r="H513" s="25" t="s">
        <v>916</v>
      </c>
      <c r="I513" s="27" t="s">
        <v>23</v>
      </c>
      <c r="J513" s="27" t="s">
        <v>117</v>
      </c>
      <c r="K513" s="27" t="s">
        <v>117</v>
      </c>
      <c r="L513" s="27" t="s">
        <v>117</v>
      </c>
    </row>
    <row r="514" spans="1:12" s="2" customFormat="1" ht="93" x14ac:dyDescent="0.35">
      <c r="A514" s="39"/>
      <c r="B514" s="39"/>
      <c r="C514" s="39"/>
      <c r="D514" s="39"/>
      <c r="E514" s="42"/>
      <c r="F514" s="42"/>
      <c r="G514" s="42"/>
      <c r="H514" s="25" t="s">
        <v>1113</v>
      </c>
      <c r="I514" s="27" t="s">
        <v>19</v>
      </c>
      <c r="J514" s="27" t="s">
        <v>20</v>
      </c>
      <c r="K514" s="27" t="s">
        <v>20</v>
      </c>
      <c r="L514" s="27" t="s">
        <v>20</v>
      </c>
    </row>
    <row r="515" spans="1:12" s="2" customFormat="1" hidden="1" x14ac:dyDescent="0.35">
      <c r="A515" s="25"/>
      <c r="B515" s="25"/>
      <c r="C515" s="25"/>
      <c r="D515" s="25"/>
      <c r="E515" s="30"/>
      <c r="F515" s="30"/>
      <c r="G515" s="30"/>
      <c r="H515" s="25"/>
      <c r="I515" s="27"/>
      <c r="J515" s="27"/>
      <c r="K515" s="27"/>
      <c r="L515" s="27"/>
    </row>
    <row r="516" spans="1:12" s="2" customFormat="1" ht="45" customHeight="1" x14ac:dyDescent="0.35">
      <c r="A516" s="39" t="s">
        <v>917</v>
      </c>
      <c r="B516" s="39" t="s">
        <v>918</v>
      </c>
      <c r="C516" s="39" t="s">
        <v>538</v>
      </c>
      <c r="D516" s="39" t="s">
        <v>21</v>
      </c>
      <c r="E516" s="42">
        <v>400000</v>
      </c>
      <c r="F516" s="42">
        <v>400000</v>
      </c>
      <c r="G516" s="42">
        <v>400000</v>
      </c>
      <c r="H516" s="25" t="s">
        <v>919</v>
      </c>
      <c r="I516" s="27" t="s">
        <v>23</v>
      </c>
      <c r="J516" s="27" t="s">
        <v>97</v>
      </c>
      <c r="K516" s="27" t="s">
        <v>97</v>
      </c>
      <c r="L516" s="27" t="s">
        <v>97</v>
      </c>
    </row>
    <row r="517" spans="1:12" s="2" customFormat="1" ht="59.25" customHeight="1" x14ac:dyDescent="0.35">
      <c r="A517" s="39"/>
      <c r="B517" s="39"/>
      <c r="C517" s="39"/>
      <c r="D517" s="39"/>
      <c r="E517" s="42"/>
      <c r="F517" s="42"/>
      <c r="G517" s="42"/>
      <c r="H517" s="25" t="s">
        <v>920</v>
      </c>
      <c r="I517" s="27" t="s">
        <v>23</v>
      </c>
      <c r="J517" s="27" t="s">
        <v>49</v>
      </c>
      <c r="K517" s="27" t="s">
        <v>49</v>
      </c>
      <c r="L517" s="27" t="s">
        <v>49</v>
      </c>
    </row>
    <row r="518" spans="1:12" s="2" customFormat="1" hidden="1" x14ac:dyDescent="0.35">
      <c r="A518" s="25"/>
      <c r="B518" s="25"/>
      <c r="C518" s="25"/>
      <c r="D518" s="25"/>
      <c r="E518" s="30"/>
      <c r="F518" s="30"/>
      <c r="G518" s="30"/>
      <c r="H518" s="25"/>
      <c r="I518" s="27"/>
      <c r="J518" s="27"/>
      <c r="K518" s="27"/>
      <c r="L518" s="27"/>
    </row>
    <row r="519" spans="1:12" s="2" customFormat="1" ht="51" customHeight="1" x14ac:dyDescent="0.35">
      <c r="A519" s="39" t="s">
        <v>921</v>
      </c>
      <c r="B519" s="39" t="s">
        <v>922</v>
      </c>
      <c r="C519" s="39" t="s">
        <v>538</v>
      </c>
      <c r="D519" s="39" t="s">
        <v>21</v>
      </c>
      <c r="E519" s="42">
        <v>15000</v>
      </c>
      <c r="F519" s="42">
        <v>15000</v>
      </c>
      <c r="G519" s="42">
        <v>30000</v>
      </c>
      <c r="H519" s="25" t="s">
        <v>923</v>
      </c>
      <c r="I519" s="27" t="s">
        <v>23</v>
      </c>
      <c r="J519" s="27" t="s">
        <v>96</v>
      </c>
      <c r="K519" s="27" t="s">
        <v>96</v>
      </c>
      <c r="L519" s="27" t="s">
        <v>97</v>
      </c>
    </row>
    <row r="520" spans="1:12" s="2" customFormat="1" ht="58.5" customHeight="1" x14ac:dyDescent="0.35">
      <c r="A520" s="39"/>
      <c r="B520" s="39"/>
      <c r="C520" s="39"/>
      <c r="D520" s="39"/>
      <c r="E520" s="42"/>
      <c r="F520" s="42"/>
      <c r="G520" s="42"/>
      <c r="H520" s="25" t="s">
        <v>924</v>
      </c>
      <c r="I520" s="27" t="s">
        <v>19</v>
      </c>
      <c r="J520" s="27" t="s">
        <v>62</v>
      </c>
      <c r="K520" s="27" t="s">
        <v>233</v>
      </c>
      <c r="L520" s="27" t="s">
        <v>20</v>
      </c>
    </row>
    <row r="521" spans="1:12" s="2" customFormat="1" hidden="1" x14ac:dyDescent="0.35">
      <c r="A521" s="25"/>
      <c r="B521" s="25"/>
      <c r="C521" s="25"/>
      <c r="D521" s="25"/>
      <c r="E521" s="30"/>
      <c r="F521" s="30"/>
      <c r="G521" s="30"/>
      <c r="H521" s="25"/>
      <c r="I521" s="27"/>
      <c r="J521" s="27"/>
      <c r="K521" s="27"/>
      <c r="L521" s="27"/>
    </row>
    <row r="522" spans="1:12" s="2" customFormat="1" ht="93" x14ac:dyDescent="0.35">
      <c r="A522" s="25" t="s">
        <v>925</v>
      </c>
      <c r="B522" s="25" t="s">
        <v>926</v>
      </c>
      <c r="C522" s="25" t="s">
        <v>538</v>
      </c>
      <c r="D522" s="25" t="s">
        <v>21</v>
      </c>
      <c r="E522" s="30">
        <v>150000</v>
      </c>
      <c r="F522" s="30">
        <v>200000</v>
      </c>
      <c r="G522" s="30">
        <v>200000</v>
      </c>
      <c r="H522" s="25" t="s">
        <v>539</v>
      </c>
      <c r="I522" s="27" t="s">
        <v>19</v>
      </c>
      <c r="J522" s="27" t="s">
        <v>20</v>
      </c>
      <c r="K522" s="27" t="s">
        <v>20</v>
      </c>
      <c r="L522" s="27" t="s">
        <v>20</v>
      </c>
    </row>
    <row r="523" spans="1:12" s="2" customFormat="1" ht="47.4" customHeight="1" x14ac:dyDescent="0.35">
      <c r="A523" s="28" t="s">
        <v>927</v>
      </c>
      <c r="B523" s="38" t="s">
        <v>928</v>
      </c>
      <c r="C523" s="38"/>
      <c r="D523" s="38"/>
      <c r="E523" s="29">
        <f>E524+E529</f>
        <v>40000</v>
      </c>
      <c r="F523" s="29">
        <f>F524+F529</f>
        <v>100000</v>
      </c>
      <c r="G523" s="29">
        <f>G524+G529</f>
        <v>110000</v>
      </c>
      <c r="H523" s="40"/>
      <c r="I523" s="40"/>
      <c r="J523" s="40"/>
      <c r="K523" s="40"/>
      <c r="L523" s="40"/>
    </row>
    <row r="524" spans="1:12" s="2" customFormat="1" ht="56.25" customHeight="1" x14ac:dyDescent="0.35">
      <c r="A524" s="39" t="s">
        <v>929</v>
      </c>
      <c r="B524" s="39" t="s">
        <v>930</v>
      </c>
      <c r="C524" s="39" t="s">
        <v>538</v>
      </c>
      <c r="D524" s="39" t="s">
        <v>21</v>
      </c>
      <c r="E524" s="42">
        <v>0</v>
      </c>
      <c r="F524" s="42">
        <v>100000</v>
      </c>
      <c r="G524" s="42">
        <v>110000</v>
      </c>
      <c r="H524" s="25" t="s">
        <v>931</v>
      </c>
      <c r="I524" s="27" t="s">
        <v>750</v>
      </c>
      <c r="J524" s="27" t="s">
        <v>96</v>
      </c>
      <c r="K524" s="27" t="s">
        <v>728</v>
      </c>
      <c r="L524" s="27" t="s">
        <v>332</v>
      </c>
    </row>
    <row r="525" spans="1:12" s="2" customFormat="1" ht="31" x14ac:dyDescent="0.35">
      <c r="A525" s="39"/>
      <c r="B525" s="39"/>
      <c r="C525" s="39"/>
      <c r="D525" s="39"/>
      <c r="E525" s="42"/>
      <c r="F525" s="42"/>
      <c r="G525" s="42"/>
      <c r="H525" s="25" t="s">
        <v>932</v>
      </c>
      <c r="I525" s="27" t="s">
        <v>23</v>
      </c>
      <c r="J525" s="27" t="s">
        <v>96</v>
      </c>
      <c r="K525" s="27" t="s">
        <v>97</v>
      </c>
      <c r="L525" s="27" t="s">
        <v>97</v>
      </c>
    </row>
    <row r="526" spans="1:12" s="2" customFormat="1" ht="31" x14ac:dyDescent="0.35">
      <c r="A526" s="39"/>
      <c r="B526" s="39"/>
      <c r="C526" s="39"/>
      <c r="D526" s="39"/>
      <c r="E526" s="42"/>
      <c r="F526" s="42"/>
      <c r="G526" s="42"/>
      <c r="H526" s="25" t="s">
        <v>933</v>
      </c>
      <c r="I526" s="27" t="s">
        <v>23</v>
      </c>
      <c r="J526" s="27" t="s">
        <v>96</v>
      </c>
      <c r="K526" s="27" t="s">
        <v>86</v>
      </c>
      <c r="L526" s="27" t="s">
        <v>86</v>
      </c>
    </row>
    <row r="527" spans="1:12" s="2" customFormat="1" ht="46.5" x14ac:dyDescent="0.35">
      <c r="A527" s="39"/>
      <c r="B527" s="39"/>
      <c r="C527" s="39"/>
      <c r="D527" s="39"/>
      <c r="E527" s="42"/>
      <c r="F527" s="42"/>
      <c r="G527" s="42"/>
      <c r="H527" s="25" t="s">
        <v>934</v>
      </c>
      <c r="I527" s="27" t="s">
        <v>23</v>
      </c>
      <c r="J527" s="27" t="s">
        <v>96</v>
      </c>
      <c r="K527" s="27" t="s">
        <v>96</v>
      </c>
      <c r="L527" s="27" t="s">
        <v>117</v>
      </c>
    </row>
    <row r="528" spans="1:12" s="2" customFormat="1" hidden="1" x14ac:dyDescent="0.35">
      <c r="A528" s="25"/>
      <c r="B528" s="25"/>
      <c r="C528" s="25"/>
      <c r="D528" s="25"/>
      <c r="E528" s="30"/>
      <c r="F528" s="30"/>
      <c r="G528" s="30"/>
      <c r="H528" s="25"/>
      <c r="I528" s="27"/>
      <c r="J528" s="27"/>
      <c r="K528" s="27"/>
      <c r="L528" s="27"/>
    </row>
    <row r="529" spans="1:12" s="2" customFormat="1" ht="105" customHeight="1" x14ac:dyDescent="0.35">
      <c r="A529" s="25" t="s">
        <v>935</v>
      </c>
      <c r="B529" s="25" t="s">
        <v>936</v>
      </c>
      <c r="C529" s="25" t="s">
        <v>538</v>
      </c>
      <c r="D529" s="25" t="s">
        <v>21</v>
      </c>
      <c r="E529" s="30">
        <v>40000</v>
      </c>
      <c r="F529" s="30">
        <v>0</v>
      </c>
      <c r="G529" s="30">
        <v>0</v>
      </c>
      <c r="H529" s="25" t="s">
        <v>937</v>
      </c>
      <c r="I529" s="27" t="s">
        <v>23</v>
      </c>
      <c r="J529" s="27" t="s">
        <v>97</v>
      </c>
      <c r="K529" s="27" t="s">
        <v>96</v>
      </c>
      <c r="L529" s="27" t="s">
        <v>96</v>
      </c>
    </row>
    <row r="530" spans="1:12" s="2" customFormat="1" ht="62" x14ac:dyDescent="0.35">
      <c r="A530" s="25" t="s">
        <v>938</v>
      </c>
      <c r="B530" s="25" t="s">
        <v>939</v>
      </c>
      <c r="C530" s="25"/>
      <c r="D530" s="25"/>
      <c r="E530" s="26">
        <f>E531+E532+E567+E569</f>
        <v>16016111.1</v>
      </c>
      <c r="F530" s="26">
        <f>F531+F532+F567+F569</f>
        <v>20669320</v>
      </c>
      <c r="G530" s="26">
        <f>G531+G532+G567+G569</f>
        <v>26529949</v>
      </c>
      <c r="H530" s="25"/>
      <c r="I530" s="27"/>
      <c r="J530" s="27"/>
      <c r="K530" s="27"/>
      <c r="L530" s="27"/>
    </row>
    <row r="531" spans="1:12" s="2" customFormat="1" ht="47.4" customHeight="1" x14ac:dyDescent="0.35">
      <c r="A531" s="28" t="s">
        <v>940</v>
      </c>
      <c r="B531" s="38" t="s">
        <v>941</v>
      </c>
      <c r="C531" s="38"/>
      <c r="D531" s="38"/>
      <c r="E531" s="31">
        <v>0</v>
      </c>
      <c r="F531" s="31">
        <v>0</v>
      </c>
      <c r="G531" s="31">
        <v>0</v>
      </c>
      <c r="H531" s="40"/>
      <c r="I531" s="40"/>
      <c r="J531" s="40"/>
      <c r="K531" s="40"/>
      <c r="L531" s="40"/>
    </row>
    <row r="532" spans="1:12" s="2" customFormat="1" x14ac:dyDescent="0.35">
      <c r="A532" s="28" t="s">
        <v>942</v>
      </c>
      <c r="B532" s="38" t="s">
        <v>943</v>
      </c>
      <c r="C532" s="38"/>
      <c r="D532" s="38"/>
      <c r="E532" s="29">
        <f>E533+E534+E537+E540+E543+E547+E551+E555+E559+E563</f>
        <v>13141672</v>
      </c>
      <c r="F532" s="29">
        <f>F533+F534+F537+F540+F543+F547+F551+F555+F559+F563</f>
        <v>18321320</v>
      </c>
      <c r="G532" s="29">
        <f>G533+G534+G537+G540+G543+G547+G551+G555+G559+G563</f>
        <v>24243949</v>
      </c>
      <c r="H532" s="40"/>
      <c r="I532" s="40"/>
      <c r="J532" s="40"/>
      <c r="K532" s="40"/>
      <c r="L532" s="40"/>
    </row>
    <row r="533" spans="1:12" s="2" customFormat="1" ht="46.5" x14ac:dyDescent="0.35">
      <c r="A533" s="25" t="s">
        <v>944</v>
      </c>
      <c r="B533" s="25" t="s">
        <v>945</v>
      </c>
      <c r="C533" s="25" t="s">
        <v>337</v>
      </c>
      <c r="D533" s="25"/>
      <c r="E533" s="30">
        <v>0</v>
      </c>
      <c r="F533" s="30">
        <v>0</v>
      </c>
      <c r="G533" s="30">
        <v>0</v>
      </c>
      <c r="H533" s="25" t="s">
        <v>946</v>
      </c>
      <c r="I533" s="27" t="s">
        <v>947</v>
      </c>
      <c r="J533" s="27" t="s">
        <v>948</v>
      </c>
      <c r="K533" s="27" t="s">
        <v>949</v>
      </c>
      <c r="L533" s="27" t="s">
        <v>949</v>
      </c>
    </row>
    <row r="534" spans="1:12" s="2" customFormat="1" ht="35.25" customHeight="1" x14ac:dyDescent="0.35">
      <c r="A534" s="39" t="s">
        <v>950</v>
      </c>
      <c r="B534" s="39" t="s">
        <v>951</v>
      </c>
      <c r="C534" s="39" t="s">
        <v>337</v>
      </c>
      <c r="D534" s="39" t="s">
        <v>21</v>
      </c>
      <c r="E534" s="42">
        <v>3509000</v>
      </c>
      <c r="F534" s="42">
        <v>3040000</v>
      </c>
      <c r="G534" s="42">
        <v>3000000</v>
      </c>
      <c r="H534" s="25" t="s">
        <v>952</v>
      </c>
      <c r="I534" s="27" t="s">
        <v>554</v>
      </c>
      <c r="J534" s="27" t="s">
        <v>953</v>
      </c>
      <c r="K534" s="27" t="s">
        <v>954</v>
      </c>
      <c r="L534" s="27" t="s">
        <v>954</v>
      </c>
    </row>
    <row r="535" spans="1:12" s="2" customFormat="1" ht="46.5" x14ac:dyDescent="0.35">
      <c r="A535" s="39"/>
      <c r="B535" s="39"/>
      <c r="C535" s="39"/>
      <c r="D535" s="39"/>
      <c r="E535" s="42"/>
      <c r="F535" s="42"/>
      <c r="G535" s="42"/>
      <c r="H535" s="25" t="s">
        <v>955</v>
      </c>
      <c r="I535" s="27" t="s">
        <v>23</v>
      </c>
      <c r="J535" s="27" t="s">
        <v>25</v>
      </c>
      <c r="K535" s="27" t="s">
        <v>97</v>
      </c>
      <c r="L535" s="27" t="s">
        <v>97</v>
      </c>
    </row>
    <row r="536" spans="1:12" s="2" customFormat="1" hidden="1" x14ac:dyDescent="0.35">
      <c r="A536" s="25"/>
      <c r="B536" s="25"/>
      <c r="C536" s="25"/>
      <c r="D536" s="25"/>
      <c r="E536" s="30"/>
      <c r="F536" s="30"/>
      <c r="G536" s="30"/>
      <c r="H536" s="25"/>
      <c r="I536" s="27"/>
      <c r="J536" s="27"/>
      <c r="K536" s="27"/>
      <c r="L536" s="27"/>
    </row>
    <row r="537" spans="1:12" s="2" customFormat="1" ht="39" customHeight="1" x14ac:dyDescent="0.35">
      <c r="A537" s="39" t="s">
        <v>956</v>
      </c>
      <c r="B537" s="39" t="s">
        <v>957</v>
      </c>
      <c r="C537" s="39" t="s">
        <v>337</v>
      </c>
      <c r="D537" s="39" t="s">
        <v>21</v>
      </c>
      <c r="E537" s="42">
        <v>4510000</v>
      </c>
      <c r="F537" s="42">
        <v>9602000</v>
      </c>
      <c r="G537" s="42">
        <v>19079500</v>
      </c>
      <c r="H537" s="25" t="s">
        <v>958</v>
      </c>
      <c r="I537" s="27" t="s">
        <v>947</v>
      </c>
      <c r="J537" s="27" t="s">
        <v>959</v>
      </c>
      <c r="K537" s="27" t="s">
        <v>960</v>
      </c>
      <c r="L537" s="27" t="s">
        <v>961</v>
      </c>
    </row>
    <row r="538" spans="1:12" s="2" customFormat="1" ht="31" x14ac:dyDescent="0.35">
      <c r="A538" s="39"/>
      <c r="B538" s="39"/>
      <c r="C538" s="39"/>
      <c r="D538" s="39"/>
      <c r="E538" s="42"/>
      <c r="F538" s="42"/>
      <c r="G538" s="42"/>
      <c r="H538" s="25" t="s">
        <v>962</v>
      </c>
      <c r="I538" s="27" t="s">
        <v>23</v>
      </c>
      <c r="J538" s="27" t="s">
        <v>25</v>
      </c>
      <c r="K538" s="27" t="s">
        <v>25</v>
      </c>
      <c r="L538" s="27" t="s">
        <v>25</v>
      </c>
    </row>
    <row r="539" spans="1:12" s="2" customFormat="1" hidden="1" x14ac:dyDescent="0.35">
      <c r="A539" s="25"/>
      <c r="B539" s="25"/>
      <c r="C539" s="25"/>
      <c r="D539" s="25"/>
      <c r="E539" s="30"/>
      <c r="F539" s="30"/>
      <c r="G539" s="30"/>
      <c r="H539" s="25"/>
      <c r="I539" s="27"/>
      <c r="J539" s="27"/>
      <c r="K539" s="27"/>
      <c r="L539" s="27"/>
    </row>
    <row r="540" spans="1:12" s="2" customFormat="1" ht="35.25" customHeight="1" x14ac:dyDescent="0.35">
      <c r="A540" s="39" t="s">
        <v>963</v>
      </c>
      <c r="B540" s="39" t="s">
        <v>964</v>
      </c>
      <c r="C540" s="39" t="s">
        <v>196</v>
      </c>
      <c r="D540" s="39" t="s">
        <v>21</v>
      </c>
      <c r="E540" s="42">
        <v>1000000</v>
      </c>
      <c r="F540" s="42">
        <v>1200000</v>
      </c>
      <c r="G540" s="42">
        <v>1200000</v>
      </c>
      <c r="H540" s="25" t="s">
        <v>965</v>
      </c>
      <c r="I540" s="27" t="s">
        <v>19</v>
      </c>
      <c r="J540" s="27" t="s">
        <v>146</v>
      </c>
      <c r="K540" s="27" t="s">
        <v>146</v>
      </c>
      <c r="L540" s="27" t="s">
        <v>146</v>
      </c>
    </row>
    <row r="541" spans="1:12" s="2" customFormat="1" ht="17.25" customHeight="1" x14ac:dyDescent="0.35">
      <c r="A541" s="39"/>
      <c r="B541" s="39"/>
      <c r="C541" s="39"/>
      <c r="D541" s="39"/>
      <c r="E541" s="42"/>
      <c r="F541" s="42"/>
      <c r="G541" s="42"/>
      <c r="H541" s="25" t="s">
        <v>966</v>
      </c>
      <c r="I541" s="27" t="s">
        <v>554</v>
      </c>
      <c r="J541" s="27" t="s">
        <v>967</v>
      </c>
      <c r="K541" s="27" t="s">
        <v>967</v>
      </c>
      <c r="L541" s="27" t="s">
        <v>967</v>
      </c>
    </row>
    <row r="542" spans="1:12" s="2" customFormat="1" hidden="1" x14ac:dyDescent="0.35">
      <c r="A542" s="25"/>
      <c r="B542" s="25"/>
      <c r="C542" s="25"/>
      <c r="D542" s="25"/>
      <c r="E542" s="30"/>
      <c r="F542" s="30"/>
      <c r="G542" s="30"/>
      <c r="H542" s="25"/>
      <c r="I542" s="27"/>
      <c r="J542" s="27"/>
      <c r="K542" s="27"/>
      <c r="L542" s="27"/>
    </row>
    <row r="543" spans="1:12" s="2" customFormat="1" ht="36" customHeight="1" x14ac:dyDescent="0.35">
      <c r="A543" s="39" t="s">
        <v>968</v>
      </c>
      <c r="B543" s="39" t="s">
        <v>969</v>
      </c>
      <c r="C543" s="39" t="s">
        <v>60</v>
      </c>
      <c r="D543" s="25" t="s">
        <v>1049</v>
      </c>
      <c r="E543" s="26">
        <f>SUM(E544:E546)</f>
        <v>1033601</v>
      </c>
      <c r="F543" s="26">
        <f>SUM(F544:F546)</f>
        <v>918514</v>
      </c>
      <c r="G543" s="26">
        <f>SUM(G544:G546)</f>
        <v>0</v>
      </c>
      <c r="H543" s="25" t="s">
        <v>582</v>
      </c>
      <c r="I543" s="27" t="s">
        <v>19</v>
      </c>
      <c r="J543" s="27" t="s">
        <v>146</v>
      </c>
      <c r="K543" s="27" t="s">
        <v>86</v>
      </c>
      <c r="L543" s="27" t="s">
        <v>96</v>
      </c>
    </row>
    <row r="544" spans="1:12" s="2" customFormat="1" ht="31" x14ac:dyDescent="0.35">
      <c r="A544" s="39"/>
      <c r="B544" s="39"/>
      <c r="C544" s="39"/>
      <c r="D544" s="25" t="s">
        <v>21</v>
      </c>
      <c r="E544" s="30">
        <v>155040</v>
      </c>
      <c r="F544" s="30">
        <v>0</v>
      </c>
      <c r="G544" s="30">
        <v>0</v>
      </c>
      <c r="H544" s="25" t="s">
        <v>970</v>
      </c>
      <c r="I544" s="27" t="s">
        <v>947</v>
      </c>
      <c r="J544" s="27" t="s">
        <v>26</v>
      </c>
      <c r="K544" s="27" t="s">
        <v>96</v>
      </c>
      <c r="L544" s="27" t="s">
        <v>96</v>
      </c>
    </row>
    <row r="545" spans="1:12" s="2" customFormat="1" x14ac:dyDescent="0.35">
      <c r="A545" s="25"/>
      <c r="B545" s="25"/>
      <c r="C545" s="25"/>
      <c r="D545" s="25" t="s">
        <v>606</v>
      </c>
      <c r="E545" s="30">
        <v>878561</v>
      </c>
      <c r="F545" s="30">
        <v>918514</v>
      </c>
      <c r="G545" s="30"/>
      <c r="H545" s="25"/>
      <c r="I545" s="27"/>
      <c r="J545" s="27"/>
      <c r="K545" s="27"/>
      <c r="L545" s="27"/>
    </row>
    <row r="546" spans="1:12" s="2" customFormat="1" hidden="1" x14ac:dyDescent="0.35">
      <c r="A546" s="25"/>
      <c r="B546" s="25"/>
      <c r="C546" s="25"/>
      <c r="D546" s="25"/>
      <c r="E546" s="30"/>
      <c r="F546" s="30"/>
      <c r="G546" s="30"/>
      <c r="H546" s="25"/>
      <c r="I546" s="27"/>
      <c r="J546" s="27"/>
      <c r="K546" s="27"/>
      <c r="L546" s="27"/>
    </row>
    <row r="547" spans="1:12" s="2" customFormat="1" ht="33" customHeight="1" x14ac:dyDescent="0.35">
      <c r="A547" s="39" t="s">
        <v>971</v>
      </c>
      <c r="B547" s="39" t="s">
        <v>972</v>
      </c>
      <c r="C547" s="39" t="s">
        <v>60</v>
      </c>
      <c r="D547" s="25" t="s">
        <v>1049</v>
      </c>
      <c r="E547" s="26">
        <f>SUM(E548:E550)</f>
        <v>492229</v>
      </c>
      <c r="F547" s="26">
        <f>SUM(F548:F550)</f>
        <v>980913</v>
      </c>
      <c r="G547" s="26">
        <f>SUM(G548:G550)</f>
        <v>163486</v>
      </c>
      <c r="H547" s="25" t="s">
        <v>582</v>
      </c>
      <c r="I547" s="27" t="s">
        <v>19</v>
      </c>
      <c r="J547" s="34">
        <v>40</v>
      </c>
      <c r="K547" s="34">
        <v>40</v>
      </c>
      <c r="L547" s="34">
        <v>20</v>
      </c>
    </row>
    <row r="548" spans="1:12" s="2" customFormat="1" ht="31" x14ac:dyDescent="0.35">
      <c r="A548" s="39"/>
      <c r="B548" s="39"/>
      <c r="C548" s="39"/>
      <c r="D548" s="25" t="s">
        <v>606</v>
      </c>
      <c r="E548" s="30">
        <v>0</v>
      </c>
      <c r="F548" s="30">
        <v>833776</v>
      </c>
      <c r="G548" s="30">
        <v>138963</v>
      </c>
      <c r="H548" s="25" t="s">
        <v>970</v>
      </c>
      <c r="I548" s="27" t="s">
        <v>947</v>
      </c>
      <c r="J548" s="34" t="s">
        <v>96</v>
      </c>
      <c r="K548" s="34" t="s">
        <v>973</v>
      </c>
      <c r="L548" s="34" t="s">
        <v>96</v>
      </c>
    </row>
    <row r="549" spans="1:12" s="2" customFormat="1" x14ac:dyDescent="0.35">
      <c r="A549" s="39"/>
      <c r="B549" s="39"/>
      <c r="C549" s="39"/>
      <c r="D549" s="25" t="s">
        <v>21</v>
      </c>
      <c r="E549" s="30">
        <v>492229</v>
      </c>
      <c r="F549" s="30">
        <v>147137</v>
      </c>
      <c r="G549" s="30">
        <v>24523</v>
      </c>
      <c r="H549" s="25"/>
      <c r="I549" s="27"/>
      <c r="J549" s="27"/>
      <c r="K549" s="27"/>
      <c r="L549" s="27"/>
    </row>
    <row r="550" spans="1:12" s="2" customFormat="1" hidden="1" x14ac:dyDescent="0.35">
      <c r="A550" s="25"/>
      <c r="B550" s="25"/>
      <c r="C550" s="25"/>
      <c r="D550" s="25"/>
      <c r="E550" s="30"/>
      <c r="F550" s="30"/>
      <c r="G550" s="30"/>
      <c r="H550" s="25"/>
      <c r="I550" s="27"/>
      <c r="J550" s="27"/>
      <c r="K550" s="27"/>
      <c r="L550" s="27"/>
    </row>
    <row r="551" spans="1:12" s="2" customFormat="1" ht="36" customHeight="1" x14ac:dyDescent="0.35">
      <c r="A551" s="39" t="s">
        <v>974</v>
      </c>
      <c r="B551" s="39" t="s">
        <v>975</v>
      </c>
      <c r="C551" s="39" t="s">
        <v>60</v>
      </c>
      <c r="D551" s="25" t="s">
        <v>1049</v>
      </c>
      <c r="E551" s="26">
        <f>SUM(E552:E554)</f>
        <v>529299</v>
      </c>
      <c r="F551" s="26">
        <f>SUM(F552:F554)</f>
        <v>0</v>
      </c>
      <c r="G551" s="26">
        <f>SUM(G552:G554)</f>
        <v>0</v>
      </c>
      <c r="H551" s="25" t="s">
        <v>582</v>
      </c>
      <c r="I551" s="27" t="s">
        <v>19</v>
      </c>
      <c r="J551" s="27" t="s">
        <v>146</v>
      </c>
      <c r="K551" s="27" t="s">
        <v>86</v>
      </c>
      <c r="L551" s="27" t="s">
        <v>96</v>
      </c>
    </row>
    <row r="552" spans="1:12" s="2" customFormat="1" ht="24.75" customHeight="1" x14ac:dyDescent="0.35">
      <c r="A552" s="39"/>
      <c r="B552" s="39"/>
      <c r="C552" s="39"/>
      <c r="D552" s="25" t="s">
        <v>21</v>
      </c>
      <c r="E552" s="30">
        <v>103068</v>
      </c>
      <c r="F552" s="30">
        <v>0</v>
      </c>
      <c r="G552" s="30">
        <v>0</v>
      </c>
      <c r="H552" s="39" t="s">
        <v>970</v>
      </c>
      <c r="I552" s="41" t="s">
        <v>947</v>
      </c>
      <c r="J552" s="41" t="s">
        <v>976</v>
      </c>
      <c r="K552" s="41" t="s">
        <v>96</v>
      </c>
      <c r="L552" s="41" t="s">
        <v>96</v>
      </c>
    </row>
    <row r="553" spans="1:12" s="2" customFormat="1" x14ac:dyDescent="0.35">
      <c r="A553" s="39"/>
      <c r="B553" s="39"/>
      <c r="C553" s="39"/>
      <c r="D553" s="25" t="s">
        <v>606</v>
      </c>
      <c r="E553" s="30">
        <v>426231</v>
      </c>
      <c r="F553" s="30"/>
      <c r="G553" s="30"/>
      <c r="H553" s="39"/>
      <c r="I553" s="41"/>
      <c r="J553" s="41"/>
      <c r="K553" s="41"/>
      <c r="L553" s="41"/>
    </row>
    <row r="554" spans="1:12" s="2" customFormat="1" hidden="1" x14ac:dyDescent="0.35">
      <c r="A554" s="25"/>
      <c r="B554" s="25"/>
      <c r="C554" s="25"/>
      <c r="D554" s="25"/>
      <c r="E554" s="30"/>
      <c r="F554" s="30"/>
      <c r="G554" s="30"/>
      <c r="H554" s="25"/>
      <c r="I554" s="27"/>
      <c r="J554" s="27"/>
      <c r="K554" s="27"/>
      <c r="L554" s="27"/>
    </row>
    <row r="555" spans="1:12" s="2" customFormat="1" ht="33.75" customHeight="1" x14ac:dyDescent="0.35">
      <c r="A555" s="39" t="s">
        <v>977</v>
      </c>
      <c r="B555" s="39" t="s">
        <v>978</v>
      </c>
      <c r="C555" s="39" t="s">
        <v>60</v>
      </c>
      <c r="D555" s="25" t="s">
        <v>1049</v>
      </c>
      <c r="E555" s="26">
        <f>SUM(E556:E558)</f>
        <v>686162</v>
      </c>
      <c r="F555" s="26">
        <f>SUM(F556:F558)</f>
        <v>968351</v>
      </c>
      <c r="G555" s="26">
        <f>SUM(G556:G558)</f>
        <v>226818</v>
      </c>
      <c r="H555" s="25" t="s">
        <v>582</v>
      </c>
      <c r="I555" s="27" t="s">
        <v>19</v>
      </c>
      <c r="J555" s="34">
        <v>40</v>
      </c>
      <c r="K555" s="34">
        <v>40</v>
      </c>
      <c r="L555" s="34">
        <v>20</v>
      </c>
    </row>
    <row r="556" spans="1:12" s="2" customFormat="1" ht="24.75" customHeight="1" x14ac:dyDescent="0.35">
      <c r="A556" s="39"/>
      <c r="B556" s="39"/>
      <c r="C556" s="39"/>
      <c r="D556" s="25" t="s">
        <v>606</v>
      </c>
      <c r="E556" s="30">
        <v>0</v>
      </c>
      <c r="F556" s="30">
        <v>823098</v>
      </c>
      <c r="G556" s="30">
        <v>192795</v>
      </c>
      <c r="H556" s="39" t="s">
        <v>970</v>
      </c>
      <c r="I556" s="41" t="s">
        <v>947</v>
      </c>
      <c r="J556" s="56" t="s">
        <v>96</v>
      </c>
      <c r="K556" s="56">
        <v>0</v>
      </c>
      <c r="L556" s="56">
        <v>2.8</v>
      </c>
    </row>
    <row r="557" spans="1:12" s="2" customFormat="1" x14ac:dyDescent="0.35">
      <c r="A557" s="39"/>
      <c r="B557" s="39"/>
      <c r="C557" s="39"/>
      <c r="D557" s="25" t="s">
        <v>21</v>
      </c>
      <c r="E557" s="30">
        <v>686162</v>
      </c>
      <c r="F557" s="30">
        <v>145253</v>
      </c>
      <c r="G557" s="30">
        <v>34023</v>
      </c>
      <c r="H557" s="39"/>
      <c r="I557" s="41"/>
      <c r="J557" s="56"/>
      <c r="K557" s="56"/>
      <c r="L557" s="56"/>
    </row>
    <row r="558" spans="1:12" s="2" customFormat="1" hidden="1" x14ac:dyDescent="0.35">
      <c r="A558" s="25"/>
      <c r="B558" s="25"/>
      <c r="C558" s="25"/>
      <c r="D558" s="25"/>
      <c r="E558" s="30"/>
      <c r="F558" s="30"/>
      <c r="G558" s="30"/>
      <c r="H558" s="25"/>
      <c r="I558" s="27"/>
      <c r="J558" s="27"/>
      <c r="K558" s="27"/>
      <c r="L558" s="35"/>
    </row>
    <row r="559" spans="1:12" s="2" customFormat="1" ht="33" customHeight="1" x14ac:dyDescent="0.35">
      <c r="A559" s="39" t="s">
        <v>979</v>
      </c>
      <c r="B559" s="39" t="s">
        <v>980</v>
      </c>
      <c r="C559" s="39" t="s">
        <v>60</v>
      </c>
      <c r="D559" s="25" t="s">
        <v>1049</v>
      </c>
      <c r="E559" s="26">
        <f>SUM(E560:E562)</f>
        <v>1008603</v>
      </c>
      <c r="F559" s="26">
        <f>SUM(F560:F562)</f>
        <v>1611542</v>
      </c>
      <c r="G559" s="26">
        <f>SUM(G560:G562)</f>
        <v>574145</v>
      </c>
      <c r="H559" s="25" t="s">
        <v>582</v>
      </c>
      <c r="I559" s="27" t="s">
        <v>19</v>
      </c>
      <c r="J559" s="34">
        <v>40</v>
      </c>
      <c r="K559" s="34">
        <v>40</v>
      </c>
      <c r="L559" s="34">
        <v>20</v>
      </c>
    </row>
    <row r="560" spans="1:12" s="2" customFormat="1" ht="31" x14ac:dyDescent="0.35">
      <c r="A560" s="39"/>
      <c r="B560" s="39"/>
      <c r="C560" s="39"/>
      <c r="D560" s="25" t="s">
        <v>21</v>
      </c>
      <c r="E560" s="30">
        <v>603406</v>
      </c>
      <c r="F560" s="30">
        <v>241731</v>
      </c>
      <c r="G560" s="30">
        <v>86122</v>
      </c>
      <c r="H560" s="25" t="s">
        <v>970</v>
      </c>
      <c r="I560" s="27" t="s">
        <v>947</v>
      </c>
      <c r="J560" s="27" t="s">
        <v>96</v>
      </c>
      <c r="K560" s="27" t="s">
        <v>981</v>
      </c>
      <c r="L560" s="33" t="s">
        <v>96</v>
      </c>
    </row>
    <row r="561" spans="1:12" s="2" customFormat="1" x14ac:dyDescent="0.35">
      <c r="A561" s="39"/>
      <c r="B561" s="39"/>
      <c r="C561" s="39"/>
      <c r="D561" s="25" t="s">
        <v>606</v>
      </c>
      <c r="E561" s="30">
        <v>405197</v>
      </c>
      <c r="F561" s="30">
        <v>1369811</v>
      </c>
      <c r="G561" s="30">
        <v>488023</v>
      </c>
      <c r="H561" s="25"/>
      <c r="I561" s="27"/>
      <c r="J561" s="27"/>
      <c r="K561" s="27"/>
      <c r="L561" s="27"/>
    </row>
    <row r="562" spans="1:12" s="2" customFormat="1" hidden="1" x14ac:dyDescent="0.35">
      <c r="A562" s="25"/>
      <c r="B562" s="25"/>
      <c r="C562" s="25"/>
      <c r="D562" s="25"/>
      <c r="E562" s="30"/>
      <c r="F562" s="30"/>
      <c r="G562" s="30"/>
      <c r="H562" s="25"/>
      <c r="I562" s="27"/>
      <c r="J562" s="27"/>
      <c r="K562" s="27"/>
      <c r="L562" s="27"/>
    </row>
    <row r="563" spans="1:12" s="2" customFormat="1" ht="35.25" customHeight="1" x14ac:dyDescent="0.35">
      <c r="A563" s="39" t="s">
        <v>982</v>
      </c>
      <c r="B563" s="39" t="s">
        <v>983</v>
      </c>
      <c r="C563" s="39" t="s">
        <v>60</v>
      </c>
      <c r="D563" s="25" t="s">
        <v>1049</v>
      </c>
      <c r="E563" s="26">
        <f>SUM(E564:E566)</f>
        <v>372778</v>
      </c>
      <c r="F563" s="26">
        <f>SUM(F564:F566)</f>
        <v>0</v>
      </c>
      <c r="G563" s="26">
        <f>SUM(G564:G566)</f>
        <v>0</v>
      </c>
      <c r="H563" s="25" t="s">
        <v>582</v>
      </c>
      <c r="I563" s="27" t="s">
        <v>19</v>
      </c>
      <c r="J563" s="27" t="s">
        <v>146</v>
      </c>
      <c r="K563" s="27" t="s">
        <v>86</v>
      </c>
      <c r="L563" s="27" t="s">
        <v>96</v>
      </c>
    </row>
    <row r="564" spans="1:12" s="2" customFormat="1" ht="25.5" customHeight="1" x14ac:dyDescent="0.35">
      <c r="A564" s="39"/>
      <c r="B564" s="39"/>
      <c r="C564" s="39"/>
      <c r="D564" s="25" t="s">
        <v>21</v>
      </c>
      <c r="E564" s="30">
        <v>55917</v>
      </c>
      <c r="F564" s="30">
        <v>0</v>
      </c>
      <c r="G564" s="30">
        <v>0</v>
      </c>
      <c r="H564" s="39" t="s">
        <v>970</v>
      </c>
      <c r="I564" s="41" t="s">
        <v>947</v>
      </c>
      <c r="J564" s="41" t="s">
        <v>984</v>
      </c>
      <c r="K564" s="41" t="s">
        <v>96</v>
      </c>
      <c r="L564" s="41" t="s">
        <v>96</v>
      </c>
    </row>
    <row r="565" spans="1:12" s="2" customFormat="1" x14ac:dyDescent="0.35">
      <c r="A565" s="39"/>
      <c r="B565" s="39"/>
      <c r="C565" s="39"/>
      <c r="D565" s="25" t="s">
        <v>606</v>
      </c>
      <c r="E565" s="30">
        <v>316861</v>
      </c>
      <c r="F565" s="30"/>
      <c r="G565" s="30"/>
      <c r="H565" s="39"/>
      <c r="I565" s="41"/>
      <c r="J565" s="41"/>
      <c r="K565" s="41"/>
      <c r="L565" s="41"/>
    </row>
    <row r="566" spans="1:12" s="2" customFormat="1" hidden="1" x14ac:dyDescent="0.35">
      <c r="A566" s="25"/>
      <c r="B566" s="25"/>
      <c r="C566" s="25"/>
      <c r="D566" s="25"/>
      <c r="E566" s="30"/>
      <c r="F566" s="30"/>
      <c r="G566" s="30"/>
      <c r="H566" s="25"/>
      <c r="I566" s="27"/>
      <c r="J566" s="27"/>
      <c r="K566" s="27"/>
      <c r="L566" s="27"/>
    </row>
    <row r="567" spans="1:12" s="2" customFormat="1" ht="47.4" customHeight="1" x14ac:dyDescent="0.35">
      <c r="A567" s="28" t="s">
        <v>985</v>
      </c>
      <c r="B567" s="38" t="s">
        <v>986</v>
      </c>
      <c r="C567" s="38"/>
      <c r="D567" s="38"/>
      <c r="E567" s="29">
        <f t="shared" ref="E567:G567" si="4">SUM(E568:E568)</f>
        <v>0</v>
      </c>
      <c r="F567" s="29">
        <f t="shared" si="4"/>
        <v>0</v>
      </c>
      <c r="G567" s="29">
        <f t="shared" si="4"/>
        <v>50000</v>
      </c>
      <c r="H567" s="40"/>
      <c r="I567" s="40"/>
      <c r="J567" s="40"/>
      <c r="K567" s="40"/>
      <c r="L567" s="40"/>
    </row>
    <row r="568" spans="1:12" s="2" customFormat="1" ht="93" x14ac:dyDescent="0.35">
      <c r="A568" s="25" t="s">
        <v>987</v>
      </c>
      <c r="B568" s="25" t="s">
        <v>988</v>
      </c>
      <c r="C568" s="25" t="s">
        <v>538</v>
      </c>
      <c r="D568" s="25" t="s">
        <v>21</v>
      </c>
      <c r="E568" s="30">
        <v>0</v>
      </c>
      <c r="F568" s="30">
        <v>0</v>
      </c>
      <c r="G568" s="30">
        <v>50000</v>
      </c>
      <c r="H568" s="25" t="s">
        <v>1114</v>
      </c>
      <c r="I568" s="27" t="s">
        <v>23</v>
      </c>
      <c r="J568" s="27" t="s">
        <v>96</v>
      </c>
      <c r="K568" s="27" t="s">
        <v>96</v>
      </c>
      <c r="L568" s="27" t="s">
        <v>97</v>
      </c>
    </row>
    <row r="569" spans="1:12" s="2" customFormat="1" ht="63" customHeight="1" x14ac:dyDescent="0.35">
      <c r="A569" s="28" t="s">
        <v>989</v>
      </c>
      <c r="B569" s="38" t="s">
        <v>1064</v>
      </c>
      <c r="C569" s="38"/>
      <c r="D569" s="38"/>
      <c r="E569" s="29">
        <f>SUM(E570:E570)</f>
        <v>2874439.1</v>
      </c>
      <c r="F569" s="29">
        <f>SUM(F570:F570)</f>
        <v>2348000</v>
      </c>
      <c r="G569" s="29">
        <f>SUM(G570:G570)</f>
        <v>2236000</v>
      </c>
      <c r="H569" s="40"/>
      <c r="I569" s="40"/>
      <c r="J569" s="40"/>
      <c r="K569" s="40"/>
      <c r="L569" s="40"/>
    </row>
    <row r="570" spans="1:12" s="2" customFormat="1" ht="37.5" customHeight="1" x14ac:dyDescent="0.35">
      <c r="A570" s="39" t="s">
        <v>990</v>
      </c>
      <c r="B570" s="39" t="s">
        <v>1103</v>
      </c>
      <c r="C570" s="39" t="s">
        <v>337</v>
      </c>
      <c r="D570" s="25" t="s">
        <v>1049</v>
      </c>
      <c r="E570" s="26">
        <f>SUM(E571:E577)</f>
        <v>2874439.1</v>
      </c>
      <c r="F570" s="26">
        <f>SUM(F571:F577)</f>
        <v>2348000</v>
      </c>
      <c r="G570" s="26">
        <f>SUM(G571:G577)</f>
        <v>2236000</v>
      </c>
      <c r="H570" s="25" t="s">
        <v>991</v>
      </c>
      <c r="I570" s="27" t="s">
        <v>19</v>
      </c>
      <c r="J570" s="27" t="s">
        <v>101</v>
      </c>
      <c r="K570" s="27" t="s">
        <v>101</v>
      </c>
      <c r="L570" s="27" t="s">
        <v>101</v>
      </c>
    </row>
    <row r="571" spans="1:12" s="2" customFormat="1" x14ac:dyDescent="0.35">
      <c r="A571" s="39"/>
      <c r="B571" s="39"/>
      <c r="C571" s="39"/>
      <c r="D571" s="25" t="s">
        <v>237</v>
      </c>
      <c r="E571" s="30">
        <v>1560000</v>
      </c>
      <c r="F571" s="30">
        <v>1648000</v>
      </c>
      <c r="G571" s="30">
        <v>1736000</v>
      </c>
      <c r="H571" s="25" t="s">
        <v>992</v>
      </c>
      <c r="I571" s="27" t="s">
        <v>947</v>
      </c>
      <c r="J571" s="27" t="s">
        <v>115</v>
      </c>
      <c r="K571" s="27" t="s">
        <v>115</v>
      </c>
      <c r="L571" s="27" t="s">
        <v>115</v>
      </c>
    </row>
    <row r="572" spans="1:12" s="2" customFormat="1" ht="31" x14ac:dyDescent="0.35">
      <c r="A572" s="39"/>
      <c r="B572" s="39"/>
      <c r="C572" s="39"/>
      <c r="D572" s="25" t="s">
        <v>58</v>
      </c>
      <c r="E572" s="30">
        <v>1314439.1000000001</v>
      </c>
      <c r="F572" s="30">
        <v>700000</v>
      </c>
      <c r="G572" s="30">
        <v>500000</v>
      </c>
      <c r="H572" s="25" t="s">
        <v>993</v>
      </c>
      <c r="I572" s="27" t="s">
        <v>994</v>
      </c>
      <c r="J572" s="27" t="s">
        <v>995</v>
      </c>
      <c r="K572" s="27" t="s">
        <v>526</v>
      </c>
      <c r="L572" s="27" t="s">
        <v>436</v>
      </c>
    </row>
    <row r="573" spans="1:12" s="2" customFormat="1" ht="46.5" x14ac:dyDescent="0.35">
      <c r="A573" s="41"/>
      <c r="B573" s="41"/>
      <c r="C573" s="41"/>
      <c r="D573" s="41"/>
      <c r="E573" s="42">
        <v>0</v>
      </c>
      <c r="F573" s="42">
        <v>0</v>
      </c>
      <c r="G573" s="42">
        <v>0</v>
      </c>
      <c r="H573" s="25" t="s">
        <v>996</v>
      </c>
      <c r="I573" s="27" t="s">
        <v>23</v>
      </c>
      <c r="J573" s="27" t="s">
        <v>997</v>
      </c>
      <c r="K573" s="27" t="s">
        <v>998</v>
      </c>
      <c r="L573" s="27" t="s">
        <v>998</v>
      </c>
    </row>
    <row r="574" spans="1:12" s="2" customFormat="1" ht="20.25" customHeight="1" x14ac:dyDescent="0.35">
      <c r="A574" s="41"/>
      <c r="B574" s="41"/>
      <c r="C574" s="41"/>
      <c r="D574" s="41"/>
      <c r="E574" s="42"/>
      <c r="F574" s="42"/>
      <c r="G574" s="42"/>
      <c r="H574" s="25" t="s">
        <v>999</v>
      </c>
      <c r="I574" s="27" t="s">
        <v>23</v>
      </c>
      <c r="J574" s="27" t="s">
        <v>1000</v>
      </c>
      <c r="K574" s="27" t="s">
        <v>1000</v>
      </c>
      <c r="L574" s="27" t="s">
        <v>1000</v>
      </c>
    </row>
    <row r="575" spans="1:12" s="2" customFormat="1" ht="46.5" x14ac:dyDescent="0.35">
      <c r="A575" s="41"/>
      <c r="B575" s="41"/>
      <c r="C575" s="41"/>
      <c r="D575" s="41"/>
      <c r="E575" s="42"/>
      <c r="F575" s="42"/>
      <c r="G575" s="42"/>
      <c r="H575" s="25" t="s">
        <v>1001</v>
      </c>
      <c r="I575" s="27" t="s">
        <v>23</v>
      </c>
      <c r="J575" s="27" t="s">
        <v>1002</v>
      </c>
      <c r="K575" s="27" t="s">
        <v>267</v>
      </c>
      <c r="L575" s="27" t="s">
        <v>332</v>
      </c>
    </row>
    <row r="576" spans="1:12" s="2" customFormat="1" hidden="1" x14ac:dyDescent="0.35">
      <c r="A576" s="25"/>
      <c r="B576" s="25"/>
      <c r="C576" s="25"/>
      <c r="D576" s="25"/>
      <c r="E576" s="30"/>
      <c r="F576" s="30"/>
      <c r="G576" s="30"/>
      <c r="H576" s="25"/>
      <c r="I576" s="27"/>
      <c r="J576" s="27"/>
      <c r="K576" s="27"/>
      <c r="L576" s="27"/>
    </row>
    <row r="577" spans="1:12" s="2" customFormat="1" hidden="1" x14ac:dyDescent="0.35">
      <c r="A577" s="25"/>
      <c r="B577" s="25"/>
      <c r="C577" s="25"/>
      <c r="D577" s="25"/>
      <c r="E577" s="30"/>
      <c r="F577" s="30"/>
      <c r="G577" s="30"/>
      <c r="H577" s="25"/>
      <c r="I577" s="27"/>
      <c r="J577" s="27"/>
      <c r="K577" s="27"/>
      <c r="L577" s="27"/>
    </row>
    <row r="578" spans="1:12" s="2" customFormat="1" ht="39" customHeight="1" x14ac:dyDescent="0.35">
      <c r="A578" s="25" t="s">
        <v>1003</v>
      </c>
      <c r="B578" s="39" t="s">
        <v>1004</v>
      </c>
      <c r="C578" s="39"/>
      <c r="D578" s="39"/>
      <c r="E578" s="26">
        <f>E579+E580+E581+E582+E587</f>
        <v>1105571</v>
      </c>
      <c r="F578" s="26">
        <f>F579+F580+F581+F582+F587</f>
        <v>1000000</v>
      </c>
      <c r="G578" s="26">
        <f>G579+G580+G581+G582+G587</f>
        <v>1000000</v>
      </c>
      <c r="H578" s="41"/>
      <c r="I578" s="41"/>
      <c r="J578" s="41"/>
      <c r="K578" s="41"/>
      <c r="L578" s="41"/>
    </row>
    <row r="579" spans="1:12" s="2" customFormat="1" ht="32" customHeight="1" x14ac:dyDescent="0.35">
      <c r="A579" s="28" t="s">
        <v>1005</v>
      </c>
      <c r="B579" s="38" t="s">
        <v>1006</v>
      </c>
      <c r="C579" s="38"/>
      <c r="D579" s="38"/>
      <c r="E579" s="31">
        <v>0</v>
      </c>
      <c r="F579" s="31">
        <v>0</v>
      </c>
      <c r="G579" s="31">
        <v>0</v>
      </c>
      <c r="H579" s="40"/>
      <c r="I579" s="40"/>
      <c r="J579" s="40"/>
      <c r="K579" s="40"/>
      <c r="L579" s="40"/>
    </row>
    <row r="580" spans="1:12" s="2" customFormat="1" ht="70.5" customHeight="1" x14ac:dyDescent="0.35">
      <c r="A580" s="28" t="s">
        <v>1007</v>
      </c>
      <c r="B580" s="38" t="s">
        <v>1008</v>
      </c>
      <c r="C580" s="38"/>
      <c r="D580" s="38"/>
      <c r="E580" s="31">
        <v>0</v>
      </c>
      <c r="F580" s="31">
        <v>0</v>
      </c>
      <c r="G580" s="31">
        <v>0</v>
      </c>
      <c r="H580" s="40"/>
      <c r="I580" s="40"/>
      <c r="J580" s="40"/>
      <c r="K580" s="40"/>
      <c r="L580" s="40"/>
    </row>
    <row r="581" spans="1:12" s="2" customFormat="1" ht="66" customHeight="1" x14ac:dyDescent="0.35">
      <c r="A581" s="28" t="s">
        <v>1009</v>
      </c>
      <c r="B581" s="38" t="s">
        <v>1010</v>
      </c>
      <c r="C581" s="38"/>
      <c r="D581" s="38"/>
      <c r="E581" s="31">
        <v>0</v>
      </c>
      <c r="F581" s="31">
        <v>0</v>
      </c>
      <c r="G581" s="31">
        <v>0</v>
      </c>
      <c r="H581" s="40"/>
      <c r="I581" s="40"/>
      <c r="J581" s="40"/>
      <c r="K581" s="40"/>
      <c r="L581" s="40"/>
    </row>
    <row r="582" spans="1:12" s="2" customFormat="1" ht="52.5" customHeight="1" x14ac:dyDescent="0.35">
      <c r="A582" s="28" t="s">
        <v>1011</v>
      </c>
      <c r="B582" s="38" t="s">
        <v>1065</v>
      </c>
      <c r="C582" s="38"/>
      <c r="D582" s="38"/>
      <c r="E582" s="29">
        <f>E583+E584</f>
        <v>1105571</v>
      </c>
      <c r="F582" s="29">
        <f>F583+F584</f>
        <v>1000000</v>
      </c>
      <c r="G582" s="29">
        <f>G583+G584</f>
        <v>1000000</v>
      </c>
      <c r="H582" s="40"/>
      <c r="I582" s="40"/>
      <c r="J582" s="40"/>
      <c r="K582" s="40"/>
      <c r="L582" s="40"/>
    </row>
    <row r="583" spans="1:12" s="2" customFormat="1" ht="99" customHeight="1" x14ac:dyDescent="0.35">
      <c r="A583" s="25" t="s">
        <v>1012</v>
      </c>
      <c r="B583" s="25" t="s">
        <v>1013</v>
      </c>
      <c r="C583" s="25" t="s">
        <v>538</v>
      </c>
      <c r="D583" s="25" t="s">
        <v>21</v>
      </c>
      <c r="E583" s="30">
        <v>1000000</v>
      </c>
      <c r="F583" s="30">
        <v>1000000</v>
      </c>
      <c r="G583" s="30">
        <v>1000000</v>
      </c>
      <c r="H583" s="25" t="s">
        <v>539</v>
      </c>
      <c r="I583" s="27" t="s">
        <v>19</v>
      </c>
      <c r="J583" s="27" t="s">
        <v>20</v>
      </c>
      <c r="K583" s="27" t="s">
        <v>20</v>
      </c>
      <c r="L583" s="27" t="s">
        <v>20</v>
      </c>
    </row>
    <row r="584" spans="1:12" s="2" customFormat="1" ht="27.75" customHeight="1" x14ac:dyDescent="0.35">
      <c r="A584" s="39" t="s">
        <v>1014</v>
      </c>
      <c r="B584" s="39"/>
      <c r="C584" s="39" t="s">
        <v>60</v>
      </c>
      <c r="D584" s="25" t="s">
        <v>1049</v>
      </c>
      <c r="E584" s="26">
        <f>SUM(E585:E586)</f>
        <v>105571</v>
      </c>
      <c r="F584" s="26">
        <f>SUM(F585:F586)</f>
        <v>0</v>
      </c>
      <c r="G584" s="26">
        <f>SUM(G585:G586)</f>
        <v>0</v>
      </c>
      <c r="H584" s="39" t="s">
        <v>582</v>
      </c>
      <c r="I584" s="41" t="s">
        <v>19</v>
      </c>
      <c r="J584" s="41" t="s">
        <v>115</v>
      </c>
      <c r="K584" s="41" t="s">
        <v>96</v>
      </c>
      <c r="L584" s="41" t="s">
        <v>96</v>
      </c>
    </row>
    <row r="585" spans="1:12" s="2" customFormat="1" ht="21.75" customHeight="1" x14ac:dyDescent="0.35">
      <c r="A585" s="39"/>
      <c r="B585" s="39"/>
      <c r="C585" s="39"/>
      <c r="D585" s="25" t="s">
        <v>21</v>
      </c>
      <c r="E585" s="30">
        <v>21114</v>
      </c>
      <c r="F585" s="30">
        <v>0</v>
      </c>
      <c r="G585" s="30">
        <v>0</v>
      </c>
      <c r="H585" s="39"/>
      <c r="I585" s="41"/>
      <c r="J585" s="41"/>
      <c r="K585" s="41"/>
      <c r="L585" s="41"/>
    </row>
    <row r="586" spans="1:12" s="2" customFormat="1" ht="21.75" customHeight="1" x14ac:dyDescent="0.35">
      <c r="A586" s="39"/>
      <c r="B586" s="39"/>
      <c r="C586" s="39"/>
      <c r="D586" s="25" t="s">
        <v>606</v>
      </c>
      <c r="E586" s="30">
        <v>84457</v>
      </c>
      <c r="F586" s="30">
        <v>0</v>
      </c>
      <c r="G586" s="30">
        <v>0</v>
      </c>
      <c r="H586" s="39"/>
      <c r="I586" s="41"/>
      <c r="J586" s="41"/>
      <c r="K586" s="41"/>
      <c r="L586" s="41"/>
    </row>
    <row r="587" spans="1:12" s="2" customFormat="1" ht="69" customHeight="1" x14ac:dyDescent="0.35">
      <c r="A587" s="28" t="s">
        <v>1015</v>
      </c>
      <c r="B587" s="38" t="s">
        <v>1066</v>
      </c>
      <c r="C587" s="38"/>
      <c r="D587" s="38"/>
      <c r="E587" s="31">
        <v>0</v>
      </c>
      <c r="F587" s="31">
        <v>0</v>
      </c>
      <c r="G587" s="31">
        <v>0</v>
      </c>
      <c r="H587" s="40"/>
      <c r="I587" s="40"/>
      <c r="J587" s="40"/>
      <c r="K587" s="40"/>
      <c r="L587" s="40"/>
    </row>
    <row r="588" spans="1:12" s="2" customFormat="1" x14ac:dyDescent="0.35">
      <c r="A588" s="25" t="s">
        <v>1016</v>
      </c>
      <c r="B588" s="39" t="s">
        <v>1017</v>
      </c>
      <c r="C588" s="39"/>
      <c r="D588" s="39"/>
      <c r="E588" s="26">
        <f>SUM(E589:E591)</f>
        <v>0</v>
      </c>
      <c r="F588" s="26">
        <f>SUM(F589:F591)</f>
        <v>0</v>
      </c>
      <c r="G588" s="26">
        <f>SUM(G589:G591)</f>
        <v>0</v>
      </c>
      <c r="H588" s="41"/>
      <c r="I588" s="41"/>
      <c r="J588" s="41"/>
      <c r="K588" s="41"/>
      <c r="L588" s="41"/>
    </row>
    <row r="589" spans="1:12" s="2" customFormat="1" x14ac:dyDescent="0.35">
      <c r="A589" s="28" t="s">
        <v>1018</v>
      </c>
      <c r="B589" s="38" t="s">
        <v>1019</v>
      </c>
      <c r="C589" s="38"/>
      <c r="D589" s="38"/>
      <c r="E589" s="31">
        <v>0</v>
      </c>
      <c r="F589" s="31">
        <v>0</v>
      </c>
      <c r="G589" s="31">
        <v>0</v>
      </c>
      <c r="H589" s="40"/>
      <c r="I589" s="40"/>
      <c r="J589" s="40"/>
      <c r="K589" s="40"/>
      <c r="L589" s="40"/>
    </row>
    <row r="590" spans="1:12" s="2" customFormat="1" ht="22.5" customHeight="1" x14ac:dyDescent="0.35">
      <c r="A590" s="28" t="s">
        <v>1020</v>
      </c>
      <c r="B590" s="38" t="s">
        <v>1021</v>
      </c>
      <c r="C590" s="38"/>
      <c r="D590" s="38"/>
      <c r="E590" s="31">
        <v>0</v>
      </c>
      <c r="F590" s="31">
        <v>0</v>
      </c>
      <c r="G590" s="31">
        <v>0</v>
      </c>
      <c r="H590" s="40"/>
      <c r="I590" s="40"/>
      <c r="J590" s="40"/>
      <c r="K590" s="40"/>
      <c r="L590" s="40"/>
    </row>
    <row r="591" spans="1:12" s="2" customFormat="1" ht="38.25" customHeight="1" x14ac:dyDescent="0.35">
      <c r="A591" s="28" t="s">
        <v>1022</v>
      </c>
      <c r="B591" s="38" t="s">
        <v>1067</v>
      </c>
      <c r="C591" s="38"/>
      <c r="D591" s="38"/>
      <c r="E591" s="31">
        <v>0</v>
      </c>
      <c r="F591" s="31">
        <v>0</v>
      </c>
      <c r="G591" s="31">
        <v>0</v>
      </c>
      <c r="H591" s="40"/>
      <c r="I591" s="40"/>
      <c r="J591" s="40"/>
      <c r="K591" s="40"/>
      <c r="L591" s="40"/>
    </row>
  </sheetData>
  <mergeCells count="852">
    <mergeCell ref="E209:E219"/>
    <mergeCell ref="D209:D219"/>
    <mergeCell ref="C209:C219"/>
    <mergeCell ref="B209:B219"/>
    <mergeCell ref="A209:A219"/>
    <mergeCell ref="G187:G195"/>
    <mergeCell ref="F187:F195"/>
    <mergeCell ref="E187:E195"/>
    <mergeCell ref="D187:D195"/>
    <mergeCell ref="C187:C195"/>
    <mergeCell ref="B187:B195"/>
    <mergeCell ref="L150:L151"/>
    <mergeCell ref="K150:K151"/>
    <mergeCell ref="J150:J151"/>
    <mergeCell ref="I150:I151"/>
    <mergeCell ref="H150:H151"/>
    <mergeCell ref="A187:A195"/>
    <mergeCell ref="G196:G208"/>
    <mergeCell ref="F196:F208"/>
    <mergeCell ref="E196:E208"/>
    <mergeCell ref="D196:D208"/>
    <mergeCell ref="C196:C208"/>
    <mergeCell ref="B196:B208"/>
    <mergeCell ref="A196:A208"/>
    <mergeCell ref="L584:L586"/>
    <mergeCell ref="K584:K586"/>
    <mergeCell ref="J584:J586"/>
    <mergeCell ref="I584:I586"/>
    <mergeCell ref="H584:H586"/>
    <mergeCell ref="C584:C586"/>
    <mergeCell ref="B584:B586"/>
    <mergeCell ref="A584:A586"/>
    <mergeCell ref="G87:G89"/>
    <mergeCell ref="F87:F89"/>
    <mergeCell ref="E87:E89"/>
    <mergeCell ref="D87:D89"/>
    <mergeCell ref="C87:C89"/>
    <mergeCell ref="B87:B89"/>
    <mergeCell ref="A87:A89"/>
    <mergeCell ref="C570:C572"/>
    <mergeCell ref="B570:B572"/>
    <mergeCell ref="A570:A572"/>
    <mergeCell ref="G573:G575"/>
    <mergeCell ref="F573:F575"/>
    <mergeCell ref="E573:E575"/>
    <mergeCell ref="D573:D575"/>
    <mergeCell ref="C573:C575"/>
    <mergeCell ref="B573:B575"/>
    <mergeCell ref="A573:A575"/>
    <mergeCell ref="C563:C565"/>
    <mergeCell ref="B563:B565"/>
    <mergeCell ref="A563:A565"/>
    <mergeCell ref="L564:L565"/>
    <mergeCell ref="K564:K565"/>
    <mergeCell ref="J564:J565"/>
    <mergeCell ref="I564:I565"/>
    <mergeCell ref="H564:H565"/>
    <mergeCell ref="H569:L569"/>
    <mergeCell ref="H567:L567"/>
    <mergeCell ref="B569:D569"/>
    <mergeCell ref="B567:D567"/>
    <mergeCell ref="C555:C557"/>
    <mergeCell ref="B555:B557"/>
    <mergeCell ref="A555:A557"/>
    <mergeCell ref="L556:L557"/>
    <mergeCell ref="K556:K557"/>
    <mergeCell ref="J556:J557"/>
    <mergeCell ref="I556:I557"/>
    <mergeCell ref="H556:H557"/>
    <mergeCell ref="C559:C561"/>
    <mergeCell ref="B559:B561"/>
    <mergeCell ref="A559:A561"/>
    <mergeCell ref="C547:C549"/>
    <mergeCell ref="B547:B549"/>
    <mergeCell ref="A547:A549"/>
    <mergeCell ref="C551:C553"/>
    <mergeCell ref="B551:B553"/>
    <mergeCell ref="A551:A553"/>
    <mergeCell ref="L552:L553"/>
    <mergeCell ref="K552:K553"/>
    <mergeCell ref="J552:J553"/>
    <mergeCell ref="I552:I553"/>
    <mergeCell ref="H552:H553"/>
    <mergeCell ref="G540:G541"/>
    <mergeCell ref="F540:F541"/>
    <mergeCell ref="E540:E541"/>
    <mergeCell ref="D540:D541"/>
    <mergeCell ref="C540:C541"/>
    <mergeCell ref="B540:B541"/>
    <mergeCell ref="A540:A541"/>
    <mergeCell ref="C543:C544"/>
    <mergeCell ref="B543:B544"/>
    <mergeCell ref="A543:A544"/>
    <mergeCell ref="A524:A527"/>
    <mergeCell ref="G534:G535"/>
    <mergeCell ref="F534:F535"/>
    <mergeCell ref="E534:E535"/>
    <mergeCell ref="D534:D535"/>
    <mergeCell ref="C534:C535"/>
    <mergeCell ref="B534:B535"/>
    <mergeCell ref="A534:A535"/>
    <mergeCell ref="G537:G538"/>
    <mergeCell ref="F537:F538"/>
    <mergeCell ref="E537:E538"/>
    <mergeCell ref="D537:D538"/>
    <mergeCell ref="C537:C538"/>
    <mergeCell ref="B537:B538"/>
    <mergeCell ref="A537:A538"/>
    <mergeCell ref="A511:A514"/>
    <mergeCell ref="G516:G517"/>
    <mergeCell ref="F516:F517"/>
    <mergeCell ref="E516:E517"/>
    <mergeCell ref="D516:D517"/>
    <mergeCell ref="C516:C517"/>
    <mergeCell ref="B516:B517"/>
    <mergeCell ref="A516:A517"/>
    <mergeCell ref="G519:G520"/>
    <mergeCell ref="F519:F520"/>
    <mergeCell ref="E519:E520"/>
    <mergeCell ref="D519:D520"/>
    <mergeCell ref="C519:C520"/>
    <mergeCell ref="B519:B520"/>
    <mergeCell ref="A519:A520"/>
    <mergeCell ref="A487:A490"/>
    <mergeCell ref="G496:G499"/>
    <mergeCell ref="F496:F499"/>
    <mergeCell ref="E496:E499"/>
    <mergeCell ref="D496:D499"/>
    <mergeCell ref="C496:C499"/>
    <mergeCell ref="B496:B499"/>
    <mergeCell ref="A496:A499"/>
    <mergeCell ref="G507:G509"/>
    <mergeCell ref="F507:F509"/>
    <mergeCell ref="E507:E509"/>
    <mergeCell ref="D507:D509"/>
    <mergeCell ref="C507:C509"/>
    <mergeCell ref="B507:B509"/>
    <mergeCell ref="A507:A509"/>
    <mergeCell ref="A469:A471"/>
    <mergeCell ref="L470:L471"/>
    <mergeCell ref="K470:K471"/>
    <mergeCell ref="J470:J471"/>
    <mergeCell ref="I470:I471"/>
    <mergeCell ref="H470:H471"/>
    <mergeCell ref="G483:G484"/>
    <mergeCell ref="F483:F484"/>
    <mergeCell ref="E483:E484"/>
    <mergeCell ref="D483:D484"/>
    <mergeCell ref="C483:C484"/>
    <mergeCell ref="B483:B484"/>
    <mergeCell ref="A483:A484"/>
    <mergeCell ref="A458:A460"/>
    <mergeCell ref="C466:C467"/>
    <mergeCell ref="B466:B467"/>
    <mergeCell ref="A466:A467"/>
    <mergeCell ref="L466:L467"/>
    <mergeCell ref="K466:K467"/>
    <mergeCell ref="J466:J467"/>
    <mergeCell ref="I466:I467"/>
    <mergeCell ref="H466:H467"/>
    <mergeCell ref="G445:G447"/>
    <mergeCell ref="F445:F447"/>
    <mergeCell ref="E445:E447"/>
    <mergeCell ref="D445:D447"/>
    <mergeCell ref="C445:C447"/>
    <mergeCell ref="B445:B447"/>
    <mergeCell ref="A445:A447"/>
    <mergeCell ref="G453:G454"/>
    <mergeCell ref="F453:F454"/>
    <mergeCell ref="E453:E454"/>
    <mergeCell ref="D453:D454"/>
    <mergeCell ref="C453:C454"/>
    <mergeCell ref="B453:B454"/>
    <mergeCell ref="A453:A454"/>
    <mergeCell ref="C435:C438"/>
    <mergeCell ref="B435:B438"/>
    <mergeCell ref="A435:A438"/>
    <mergeCell ref="G437:G438"/>
    <mergeCell ref="F437:F438"/>
    <mergeCell ref="E437:E438"/>
    <mergeCell ref="D437:D438"/>
    <mergeCell ref="G441:G442"/>
    <mergeCell ref="F441:F442"/>
    <mergeCell ref="E441:E442"/>
    <mergeCell ref="D441:D442"/>
    <mergeCell ref="C441:C442"/>
    <mergeCell ref="B441:B442"/>
    <mergeCell ref="A441:A442"/>
    <mergeCell ref="C426:C428"/>
    <mergeCell ref="B426:B428"/>
    <mergeCell ref="A426:A428"/>
    <mergeCell ref="G432:G433"/>
    <mergeCell ref="F432:F433"/>
    <mergeCell ref="E432:E433"/>
    <mergeCell ref="D432:D433"/>
    <mergeCell ref="C432:C433"/>
    <mergeCell ref="B432:B433"/>
    <mergeCell ref="A432:A433"/>
    <mergeCell ref="A417:A420"/>
    <mergeCell ref="C423:C425"/>
    <mergeCell ref="B423:B425"/>
    <mergeCell ref="A423:A425"/>
    <mergeCell ref="L423:L425"/>
    <mergeCell ref="K423:K425"/>
    <mergeCell ref="J423:J425"/>
    <mergeCell ref="I423:I425"/>
    <mergeCell ref="H423:H425"/>
    <mergeCell ref="L406:L408"/>
    <mergeCell ref="K406:K408"/>
    <mergeCell ref="J406:J408"/>
    <mergeCell ref="I406:I408"/>
    <mergeCell ref="H406:H408"/>
    <mergeCell ref="C406:C408"/>
    <mergeCell ref="B406:B408"/>
    <mergeCell ref="A406:A408"/>
    <mergeCell ref="G409:G413"/>
    <mergeCell ref="F409:F413"/>
    <mergeCell ref="E409:E413"/>
    <mergeCell ref="D409:D413"/>
    <mergeCell ref="C409:C413"/>
    <mergeCell ref="B409:B413"/>
    <mergeCell ref="A409:A413"/>
    <mergeCell ref="G399:G400"/>
    <mergeCell ref="F399:F400"/>
    <mergeCell ref="E399:E400"/>
    <mergeCell ref="D399:D400"/>
    <mergeCell ref="C399:C400"/>
    <mergeCell ref="B399:B400"/>
    <mergeCell ref="A399:A400"/>
    <mergeCell ref="G403:G404"/>
    <mergeCell ref="F403:F404"/>
    <mergeCell ref="E403:E404"/>
    <mergeCell ref="D403:D404"/>
    <mergeCell ref="C403:C404"/>
    <mergeCell ref="B403:B404"/>
    <mergeCell ref="A403:A404"/>
    <mergeCell ref="A373:A374"/>
    <mergeCell ref="C380:C383"/>
    <mergeCell ref="B380:B383"/>
    <mergeCell ref="A380:A383"/>
    <mergeCell ref="C391:C393"/>
    <mergeCell ref="B391:B393"/>
    <mergeCell ref="A391:A393"/>
    <mergeCell ref="G396:G398"/>
    <mergeCell ref="F396:F398"/>
    <mergeCell ref="E396:E398"/>
    <mergeCell ref="D396:D398"/>
    <mergeCell ref="C396:C398"/>
    <mergeCell ref="B396:B398"/>
    <mergeCell ref="A396:A398"/>
    <mergeCell ref="G373:G374"/>
    <mergeCell ref="F373:F374"/>
    <mergeCell ref="E373:E374"/>
    <mergeCell ref="D373:D374"/>
    <mergeCell ref="C373:C374"/>
    <mergeCell ref="B373:B374"/>
    <mergeCell ref="C363:C366"/>
    <mergeCell ref="B363:B366"/>
    <mergeCell ref="A363:A366"/>
    <mergeCell ref="L364:L366"/>
    <mergeCell ref="K364:K366"/>
    <mergeCell ref="J364:J366"/>
    <mergeCell ref="I364:I366"/>
    <mergeCell ref="H364:H366"/>
    <mergeCell ref="G369:G371"/>
    <mergeCell ref="F369:F371"/>
    <mergeCell ref="E369:E371"/>
    <mergeCell ref="D369:D371"/>
    <mergeCell ref="C369:C371"/>
    <mergeCell ref="B369:B371"/>
    <mergeCell ref="A369:A371"/>
    <mergeCell ref="H368:L368"/>
    <mergeCell ref="B368:C368"/>
    <mergeCell ref="A351:A353"/>
    <mergeCell ref="L355:L356"/>
    <mergeCell ref="K355:K356"/>
    <mergeCell ref="J355:J356"/>
    <mergeCell ref="I355:I356"/>
    <mergeCell ref="H355:H356"/>
    <mergeCell ref="C354:C356"/>
    <mergeCell ref="B354:B356"/>
    <mergeCell ref="A354:A356"/>
    <mergeCell ref="L342:L344"/>
    <mergeCell ref="K342:K344"/>
    <mergeCell ref="J342:J344"/>
    <mergeCell ref="I342:I344"/>
    <mergeCell ref="H342:H344"/>
    <mergeCell ref="L351:L353"/>
    <mergeCell ref="K351:K353"/>
    <mergeCell ref="J351:J353"/>
    <mergeCell ref="I351:I353"/>
    <mergeCell ref="H351:H353"/>
    <mergeCell ref="G339:G340"/>
    <mergeCell ref="F339:F340"/>
    <mergeCell ref="E339:E340"/>
    <mergeCell ref="D339:D340"/>
    <mergeCell ref="C339:C340"/>
    <mergeCell ref="B339:B340"/>
    <mergeCell ref="A339:A340"/>
    <mergeCell ref="C342:C344"/>
    <mergeCell ref="B342:B344"/>
    <mergeCell ref="A342:A344"/>
    <mergeCell ref="C326:C328"/>
    <mergeCell ref="B326:B328"/>
    <mergeCell ref="A326:A328"/>
    <mergeCell ref="L327:L328"/>
    <mergeCell ref="K327:K328"/>
    <mergeCell ref="J327:J328"/>
    <mergeCell ref="I327:I328"/>
    <mergeCell ref="H327:H328"/>
    <mergeCell ref="G334:G335"/>
    <mergeCell ref="F334:F335"/>
    <mergeCell ref="E334:E335"/>
    <mergeCell ref="D334:D335"/>
    <mergeCell ref="C334:C335"/>
    <mergeCell ref="B334:B335"/>
    <mergeCell ref="A334:A335"/>
    <mergeCell ref="B318:B320"/>
    <mergeCell ref="A318:A320"/>
    <mergeCell ref="L319:L320"/>
    <mergeCell ref="K319:K320"/>
    <mergeCell ref="J319:J320"/>
    <mergeCell ref="I319:I320"/>
    <mergeCell ref="H319:H320"/>
    <mergeCell ref="C322:C324"/>
    <mergeCell ref="B322:B324"/>
    <mergeCell ref="A322:A324"/>
    <mergeCell ref="L323:L324"/>
    <mergeCell ref="K323:K324"/>
    <mergeCell ref="J323:J324"/>
    <mergeCell ref="I323:I324"/>
    <mergeCell ref="H323:H324"/>
    <mergeCell ref="L306:L307"/>
    <mergeCell ref="K306:K307"/>
    <mergeCell ref="J306:J307"/>
    <mergeCell ref="I306:I307"/>
    <mergeCell ref="H306:H307"/>
    <mergeCell ref="A311:A312"/>
    <mergeCell ref="C314:C316"/>
    <mergeCell ref="B314:B316"/>
    <mergeCell ref="A314:A316"/>
    <mergeCell ref="L315:L316"/>
    <mergeCell ref="K315:K316"/>
    <mergeCell ref="J315:J316"/>
    <mergeCell ref="I315:I316"/>
    <mergeCell ref="H315:H316"/>
    <mergeCell ref="C303:C307"/>
    <mergeCell ref="B303:B307"/>
    <mergeCell ref="A303:A307"/>
    <mergeCell ref="G298:G300"/>
    <mergeCell ref="F298:F300"/>
    <mergeCell ref="E298:E300"/>
    <mergeCell ref="D298:D300"/>
    <mergeCell ref="A298:A300"/>
    <mergeCell ref="C289:C292"/>
    <mergeCell ref="B289:B292"/>
    <mergeCell ref="A289:A292"/>
    <mergeCell ref="C294:C296"/>
    <mergeCell ref="B294:B296"/>
    <mergeCell ref="A294:A296"/>
    <mergeCell ref="C280:C284"/>
    <mergeCell ref="B280:B284"/>
    <mergeCell ref="A280:A284"/>
    <mergeCell ref="A261:A262"/>
    <mergeCell ref="B261:B262"/>
    <mergeCell ref="C261:C262"/>
    <mergeCell ref="L294:L296"/>
    <mergeCell ref="K294:K296"/>
    <mergeCell ref="J294:J296"/>
    <mergeCell ref="I294:I296"/>
    <mergeCell ref="H294:H296"/>
    <mergeCell ref="L277:L279"/>
    <mergeCell ref="K277:K279"/>
    <mergeCell ref="J277:J279"/>
    <mergeCell ref="I277:I279"/>
    <mergeCell ref="H277:H279"/>
    <mergeCell ref="A264:A267"/>
    <mergeCell ref="A269:A270"/>
    <mergeCell ref="B269:B270"/>
    <mergeCell ref="C269:C270"/>
    <mergeCell ref="D269:D270"/>
    <mergeCell ref="E269:E270"/>
    <mergeCell ref="F269:F270"/>
    <mergeCell ref="G269:G270"/>
    <mergeCell ref="C277:C279"/>
    <mergeCell ref="B277:B279"/>
    <mergeCell ref="A277:A279"/>
    <mergeCell ref="A258:A259"/>
    <mergeCell ref="C248:C255"/>
    <mergeCell ref="B248:B255"/>
    <mergeCell ref="A248:A255"/>
    <mergeCell ref="G250:G255"/>
    <mergeCell ref="F250:F255"/>
    <mergeCell ref="E250:E255"/>
    <mergeCell ref="D250:D255"/>
    <mergeCell ref="D261:D262"/>
    <mergeCell ref="E261:E262"/>
    <mergeCell ref="F261:F262"/>
    <mergeCell ref="G261:G262"/>
    <mergeCell ref="A243:A245"/>
    <mergeCell ref="G243:G245"/>
    <mergeCell ref="F243:F245"/>
    <mergeCell ref="E243:E245"/>
    <mergeCell ref="D243:D245"/>
    <mergeCell ref="A224:A226"/>
    <mergeCell ref="G230:G232"/>
    <mergeCell ref="F230:F232"/>
    <mergeCell ref="E230:E232"/>
    <mergeCell ref="D230:D232"/>
    <mergeCell ref="C230:C232"/>
    <mergeCell ref="B230:B232"/>
    <mergeCell ref="A230:A232"/>
    <mergeCell ref="G235:G236"/>
    <mergeCell ref="F235:F236"/>
    <mergeCell ref="E235:E236"/>
    <mergeCell ref="D235:D236"/>
    <mergeCell ref="C235:C236"/>
    <mergeCell ref="B235:B236"/>
    <mergeCell ref="A235:A236"/>
    <mergeCell ref="C240:C242"/>
    <mergeCell ref="B240:B242"/>
    <mergeCell ref="A240:A242"/>
    <mergeCell ref="A169:A170"/>
    <mergeCell ref="G171:G183"/>
    <mergeCell ref="F171:F183"/>
    <mergeCell ref="E171:E183"/>
    <mergeCell ref="D171:D183"/>
    <mergeCell ref="C171:C183"/>
    <mergeCell ref="B171:B183"/>
    <mergeCell ref="A171:A183"/>
    <mergeCell ref="G158:G159"/>
    <mergeCell ref="F158:F159"/>
    <mergeCell ref="E158:E159"/>
    <mergeCell ref="D158:D159"/>
    <mergeCell ref="C158:C159"/>
    <mergeCell ref="B158:B159"/>
    <mergeCell ref="A158:A159"/>
    <mergeCell ref="G166:G167"/>
    <mergeCell ref="F166:F167"/>
    <mergeCell ref="E166:E167"/>
    <mergeCell ref="D166:D167"/>
    <mergeCell ref="C166:C167"/>
    <mergeCell ref="B166:B167"/>
    <mergeCell ref="A166:A167"/>
    <mergeCell ref="G154:G156"/>
    <mergeCell ref="F154:F156"/>
    <mergeCell ref="E154:E156"/>
    <mergeCell ref="D154:D156"/>
    <mergeCell ref="C154:C156"/>
    <mergeCell ref="B154:B156"/>
    <mergeCell ref="A154:A156"/>
    <mergeCell ref="G138:G140"/>
    <mergeCell ref="F138:F140"/>
    <mergeCell ref="E138:E140"/>
    <mergeCell ref="D138:D140"/>
    <mergeCell ref="C138:C140"/>
    <mergeCell ref="B138:B140"/>
    <mergeCell ref="A138:A140"/>
    <mergeCell ref="G141:G148"/>
    <mergeCell ref="F141:F148"/>
    <mergeCell ref="E141:E148"/>
    <mergeCell ref="D141:D148"/>
    <mergeCell ref="C141:C148"/>
    <mergeCell ref="B141:B148"/>
    <mergeCell ref="A141:A148"/>
    <mergeCell ref="C150:C151"/>
    <mergeCell ref="B150:B151"/>
    <mergeCell ref="A150:A151"/>
    <mergeCell ref="C122:C125"/>
    <mergeCell ref="B122:B125"/>
    <mergeCell ref="A122:A125"/>
    <mergeCell ref="G124:G125"/>
    <mergeCell ref="F124:F125"/>
    <mergeCell ref="E124:E125"/>
    <mergeCell ref="D124:D125"/>
    <mergeCell ref="G134:G136"/>
    <mergeCell ref="F134:F136"/>
    <mergeCell ref="E134:E136"/>
    <mergeCell ref="D134:D136"/>
    <mergeCell ref="C134:C136"/>
    <mergeCell ref="B134:B136"/>
    <mergeCell ref="A134:A136"/>
    <mergeCell ref="G118:G120"/>
    <mergeCell ref="F118:F120"/>
    <mergeCell ref="E118:E120"/>
    <mergeCell ref="D118:D120"/>
    <mergeCell ref="C118:C120"/>
    <mergeCell ref="B118:B120"/>
    <mergeCell ref="A118:A120"/>
    <mergeCell ref="C112:C114"/>
    <mergeCell ref="B112:B114"/>
    <mergeCell ref="A112:A114"/>
    <mergeCell ref="G102:G104"/>
    <mergeCell ref="F102:F104"/>
    <mergeCell ref="E102:E104"/>
    <mergeCell ref="D102:D104"/>
    <mergeCell ref="C102:C104"/>
    <mergeCell ref="B102:B104"/>
    <mergeCell ref="A102:A104"/>
    <mergeCell ref="G109:G110"/>
    <mergeCell ref="F109:F110"/>
    <mergeCell ref="E109:E110"/>
    <mergeCell ref="D109:D110"/>
    <mergeCell ref="C109:C110"/>
    <mergeCell ref="B109:B110"/>
    <mergeCell ref="A109:A110"/>
    <mergeCell ref="A92:A93"/>
    <mergeCell ref="G94:G95"/>
    <mergeCell ref="F94:F95"/>
    <mergeCell ref="E94:E95"/>
    <mergeCell ref="D94:D95"/>
    <mergeCell ref="C94:C95"/>
    <mergeCell ref="B94:B95"/>
    <mergeCell ref="A94:A95"/>
    <mergeCell ref="G100:G101"/>
    <mergeCell ref="F100:F101"/>
    <mergeCell ref="E100:E101"/>
    <mergeCell ref="D100:D101"/>
    <mergeCell ref="C100:C101"/>
    <mergeCell ref="B100:B101"/>
    <mergeCell ref="A100:A101"/>
    <mergeCell ref="A79:A82"/>
    <mergeCell ref="G70:G71"/>
    <mergeCell ref="F70:F71"/>
    <mergeCell ref="E70:E71"/>
    <mergeCell ref="D70:D71"/>
    <mergeCell ref="C70:C71"/>
    <mergeCell ref="B70:B71"/>
    <mergeCell ref="A70:A71"/>
    <mergeCell ref="G75:G77"/>
    <mergeCell ref="F75:F77"/>
    <mergeCell ref="E75:E77"/>
    <mergeCell ref="D75:D77"/>
    <mergeCell ref="C75:C77"/>
    <mergeCell ref="B75:B77"/>
    <mergeCell ref="A75:A77"/>
    <mergeCell ref="A54:A66"/>
    <mergeCell ref="B54:B66"/>
    <mergeCell ref="C54:C66"/>
    <mergeCell ref="D54:D66"/>
    <mergeCell ref="E54:E66"/>
    <mergeCell ref="F54:F66"/>
    <mergeCell ref="G54:G66"/>
    <mergeCell ref="G68:G69"/>
    <mergeCell ref="F68:F69"/>
    <mergeCell ref="E68:E69"/>
    <mergeCell ref="D68:D69"/>
    <mergeCell ref="C68:C69"/>
    <mergeCell ref="B68:B69"/>
    <mergeCell ref="A68:A69"/>
    <mergeCell ref="G42:G45"/>
    <mergeCell ref="F42:F45"/>
    <mergeCell ref="E42:E45"/>
    <mergeCell ref="D42:D45"/>
    <mergeCell ref="C42:C45"/>
    <mergeCell ref="B42:B45"/>
    <mergeCell ref="A42:A45"/>
    <mergeCell ref="G47:G50"/>
    <mergeCell ref="F47:F50"/>
    <mergeCell ref="E47:E50"/>
    <mergeCell ref="D47:D50"/>
    <mergeCell ref="C47:C50"/>
    <mergeCell ref="B47:B50"/>
    <mergeCell ref="A47:A50"/>
    <mergeCell ref="C36:C37"/>
    <mergeCell ref="B36:B37"/>
    <mergeCell ref="A36:A37"/>
    <mergeCell ref="G39:G40"/>
    <mergeCell ref="F39:F40"/>
    <mergeCell ref="E39:E40"/>
    <mergeCell ref="D39:D40"/>
    <mergeCell ref="C39:C40"/>
    <mergeCell ref="B39:B40"/>
    <mergeCell ref="A39:A40"/>
    <mergeCell ref="L33:L35"/>
    <mergeCell ref="K33:K35"/>
    <mergeCell ref="J33:J35"/>
    <mergeCell ref="I33:I35"/>
    <mergeCell ref="H33:H35"/>
    <mergeCell ref="G36:G37"/>
    <mergeCell ref="F36:F37"/>
    <mergeCell ref="E36:E37"/>
    <mergeCell ref="D36:D37"/>
    <mergeCell ref="G27:G31"/>
    <mergeCell ref="F27:F31"/>
    <mergeCell ref="E27:E31"/>
    <mergeCell ref="D27:D31"/>
    <mergeCell ref="C27:C31"/>
    <mergeCell ref="B27:B31"/>
    <mergeCell ref="A27:A31"/>
    <mergeCell ref="C33:C35"/>
    <mergeCell ref="B33:B35"/>
    <mergeCell ref="A33:A35"/>
    <mergeCell ref="G15:G18"/>
    <mergeCell ref="F15:F18"/>
    <mergeCell ref="E15:E18"/>
    <mergeCell ref="D15:D18"/>
    <mergeCell ref="C15:C18"/>
    <mergeCell ref="B15:B18"/>
    <mergeCell ref="A15:A18"/>
    <mergeCell ref="G20:G26"/>
    <mergeCell ref="F20:F26"/>
    <mergeCell ref="E20:E26"/>
    <mergeCell ref="D20:D26"/>
    <mergeCell ref="C20:C26"/>
    <mergeCell ref="B20:B26"/>
    <mergeCell ref="A20:A26"/>
    <mergeCell ref="H1:L1"/>
    <mergeCell ref="H2:L2"/>
    <mergeCell ref="H3:L3"/>
    <mergeCell ref="A5:L5"/>
    <mergeCell ref="A6:L6"/>
    <mergeCell ref="B14:D14"/>
    <mergeCell ref="H14:L14"/>
    <mergeCell ref="H13:L13"/>
    <mergeCell ref="H12:L12"/>
    <mergeCell ref="H11:L11"/>
    <mergeCell ref="B13:D13"/>
    <mergeCell ref="B12:D12"/>
    <mergeCell ref="B11:D11"/>
    <mergeCell ref="A8:A10"/>
    <mergeCell ref="B8:B10"/>
    <mergeCell ref="C8:C10"/>
    <mergeCell ref="D8:D10"/>
    <mergeCell ref="E8:E10"/>
    <mergeCell ref="F8:F10"/>
    <mergeCell ref="G8:G10"/>
    <mergeCell ref="H9:H10"/>
    <mergeCell ref="I9:I10"/>
    <mergeCell ref="H8:L8"/>
    <mergeCell ref="J9:L9"/>
    <mergeCell ref="H107:L107"/>
    <mergeCell ref="B107:D107"/>
    <mergeCell ref="H130:L130"/>
    <mergeCell ref="H129:L129"/>
    <mergeCell ref="B130:D130"/>
    <mergeCell ref="B129:D129"/>
    <mergeCell ref="H78:L78"/>
    <mergeCell ref="B78:D78"/>
    <mergeCell ref="H99:L99"/>
    <mergeCell ref="H98:L98"/>
    <mergeCell ref="B99:D99"/>
    <mergeCell ref="B98:D98"/>
    <mergeCell ref="G79:G82"/>
    <mergeCell ref="F79:F82"/>
    <mergeCell ref="E79:E82"/>
    <mergeCell ref="D79:D82"/>
    <mergeCell ref="C79:C82"/>
    <mergeCell ref="B79:B82"/>
    <mergeCell ref="G92:G93"/>
    <mergeCell ref="F92:F93"/>
    <mergeCell ref="E92:E93"/>
    <mergeCell ref="D92:D93"/>
    <mergeCell ref="C92:C93"/>
    <mergeCell ref="B92:B93"/>
    <mergeCell ref="H221:L221"/>
    <mergeCell ref="B221:D221"/>
    <mergeCell ref="H228:L228"/>
    <mergeCell ref="B228:D228"/>
    <mergeCell ref="H168:L168"/>
    <mergeCell ref="B168:D168"/>
    <mergeCell ref="H186:L186"/>
    <mergeCell ref="H185:L185"/>
    <mergeCell ref="B186:D186"/>
    <mergeCell ref="B185:D185"/>
    <mergeCell ref="G169:G170"/>
    <mergeCell ref="F169:F170"/>
    <mergeCell ref="E169:E170"/>
    <mergeCell ref="D169:D170"/>
    <mergeCell ref="C169:C170"/>
    <mergeCell ref="B169:B170"/>
    <mergeCell ref="G224:G226"/>
    <mergeCell ref="F224:F226"/>
    <mergeCell ref="E224:E226"/>
    <mergeCell ref="D224:D226"/>
    <mergeCell ref="C224:C226"/>
    <mergeCell ref="B224:B226"/>
    <mergeCell ref="G209:G219"/>
    <mergeCell ref="F209:F219"/>
    <mergeCell ref="H239:L239"/>
    <mergeCell ref="B239:D239"/>
    <mergeCell ref="H276:L276"/>
    <mergeCell ref="H275:L275"/>
    <mergeCell ref="H274:L274"/>
    <mergeCell ref="B276:D276"/>
    <mergeCell ref="B275:D275"/>
    <mergeCell ref="B274:D274"/>
    <mergeCell ref="H223:L223"/>
    <mergeCell ref="B223:D223"/>
    <mergeCell ref="G264:G267"/>
    <mergeCell ref="F264:F267"/>
    <mergeCell ref="E264:E267"/>
    <mergeCell ref="D264:D267"/>
    <mergeCell ref="C264:C267"/>
    <mergeCell ref="B264:B267"/>
    <mergeCell ref="C243:C245"/>
    <mergeCell ref="B243:B245"/>
    <mergeCell ref="G258:G259"/>
    <mergeCell ref="F258:F259"/>
    <mergeCell ref="E258:E259"/>
    <mergeCell ref="D258:D259"/>
    <mergeCell ref="C258:C259"/>
    <mergeCell ref="B258:B259"/>
    <mergeCell ref="B348:D348"/>
    <mergeCell ref="B347:D347"/>
    <mergeCell ref="B346:D346"/>
    <mergeCell ref="H349:L349"/>
    <mergeCell ref="H348:L348"/>
    <mergeCell ref="H347:L347"/>
    <mergeCell ref="H346:L346"/>
    <mergeCell ref="H297:L297"/>
    <mergeCell ref="B297:D297"/>
    <mergeCell ref="H330:L330"/>
    <mergeCell ref="B330:D330"/>
    <mergeCell ref="H338:L338"/>
    <mergeCell ref="H337:L337"/>
    <mergeCell ref="B338:D338"/>
    <mergeCell ref="B337:D337"/>
    <mergeCell ref="C298:C300"/>
    <mergeCell ref="B298:B300"/>
    <mergeCell ref="G311:G312"/>
    <mergeCell ref="F311:F312"/>
    <mergeCell ref="E311:E312"/>
    <mergeCell ref="D311:D312"/>
    <mergeCell ref="C311:C312"/>
    <mergeCell ref="B311:B312"/>
    <mergeCell ref="C318:C320"/>
    <mergeCell ref="H362:L362"/>
    <mergeCell ref="H361:L361"/>
    <mergeCell ref="H360:L360"/>
    <mergeCell ref="H359:L359"/>
    <mergeCell ref="B362:D362"/>
    <mergeCell ref="B361:D361"/>
    <mergeCell ref="B360:D360"/>
    <mergeCell ref="B359:D359"/>
    <mergeCell ref="B349:D349"/>
    <mergeCell ref="C351:C353"/>
    <mergeCell ref="B351:B353"/>
    <mergeCell ref="H379:L379"/>
    <mergeCell ref="B379:D379"/>
    <mergeCell ref="B390:D390"/>
    <mergeCell ref="B389:D389"/>
    <mergeCell ref="B388:D388"/>
    <mergeCell ref="B387:D387"/>
    <mergeCell ref="H390:L390"/>
    <mergeCell ref="H389:L389"/>
    <mergeCell ref="H388:L388"/>
    <mergeCell ref="H387:L387"/>
    <mergeCell ref="H452:L452"/>
    <mergeCell ref="H450:L450"/>
    <mergeCell ref="H449:L449"/>
    <mergeCell ref="B452:D452"/>
    <mergeCell ref="B450:D450"/>
    <mergeCell ref="B449:D449"/>
    <mergeCell ref="H415:L415"/>
    <mergeCell ref="B415:D415"/>
    <mergeCell ref="H422:L422"/>
    <mergeCell ref="B422:D422"/>
    <mergeCell ref="H431:L431"/>
    <mergeCell ref="H430:L430"/>
    <mergeCell ref="B431:D431"/>
    <mergeCell ref="B430:D430"/>
    <mergeCell ref="G417:G420"/>
    <mergeCell ref="F417:F420"/>
    <mergeCell ref="E417:E420"/>
    <mergeCell ref="D417:D420"/>
    <mergeCell ref="C417:C420"/>
    <mergeCell ref="B417:B420"/>
    <mergeCell ref="G426:G428"/>
    <mergeCell ref="F426:F428"/>
    <mergeCell ref="E426:E428"/>
    <mergeCell ref="D426:D428"/>
    <mergeCell ref="H457:L457"/>
    <mergeCell ref="B457:D457"/>
    <mergeCell ref="H464:L464"/>
    <mergeCell ref="B464:D464"/>
    <mergeCell ref="B480:D480"/>
    <mergeCell ref="B478:D478"/>
    <mergeCell ref="B477:D477"/>
    <mergeCell ref="B476:D476"/>
    <mergeCell ref="B475:D475"/>
    <mergeCell ref="B474:D474"/>
    <mergeCell ref="B473:D473"/>
    <mergeCell ref="H478:L478"/>
    <mergeCell ref="H477:L477"/>
    <mergeCell ref="H476:L476"/>
    <mergeCell ref="H475:L475"/>
    <mergeCell ref="H474:L474"/>
    <mergeCell ref="G458:G460"/>
    <mergeCell ref="F458:F460"/>
    <mergeCell ref="E458:E460"/>
    <mergeCell ref="D458:D460"/>
    <mergeCell ref="C458:C460"/>
    <mergeCell ref="B458:B460"/>
    <mergeCell ref="C469:C471"/>
    <mergeCell ref="B469:B471"/>
    <mergeCell ref="H502:L502"/>
    <mergeCell ref="H501:L501"/>
    <mergeCell ref="B506:D506"/>
    <mergeCell ref="B504:D504"/>
    <mergeCell ref="B503:D503"/>
    <mergeCell ref="B502:D502"/>
    <mergeCell ref="B501:D501"/>
    <mergeCell ref="H473:L473"/>
    <mergeCell ref="H486:L486"/>
    <mergeCell ref="H482:L482"/>
    <mergeCell ref="H480:L480"/>
    <mergeCell ref="B486:D486"/>
    <mergeCell ref="B482:D482"/>
    <mergeCell ref="C487:C490"/>
    <mergeCell ref="B487:B490"/>
    <mergeCell ref="H523:L523"/>
    <mergeCell ref="B523:D523"/>
    <mergeCell ref="H532:L532"/>
    <mergeCell ref="H531:L531"/>
    <mergeCell ref="B532:D532"/>
    <mergeCell ref="B531:D531"/>
    <mergeCell ref="H506:L506"/>
    <mergeCell ref="H504:L504"/>
    <mergeCell ref="H503:L503"/>
    <mergeCell ref="G511:G514"/>
    <mergeCell ref="F511:F514"/>
    <mergeCell ref="E511:E514"/>
    <mergeCell ref="D511:D514"/>
    <mergeCell ref="C511:C514"/>
    <mergeCell ref="B511:B514"/>
    <mergeCell ref="G524:G527"/>
    <mergeCell ref="F524:F527"/>
    <mergeCell ref="E524:E527"/>
    <mergeCell ref="D524:D527"/>
    <mergeCell ref="C524:C527"/>
    <mergeCell ref="B524:B527"/>
    <mergeCell ref="B582:D582"/>
    <mergeCell ref="B581:D581"/>
    <mergeCell ref="B580:D580"/>
    <mergeCell ref="B579:D579"/>
    <mergeCell ref="B578:D578"/>
    <mergeCell ref="H582:L582"/>
    <mergeCell ref="H581:L581"/>
    <mergeCell ref="H580:L580"/>
    <mergeCell ref="H579:L579"/>
    <mergeCell ref="H578:L578"/>
    <mergeCell ref="B591:D591"/>
    <mergeCell ref="B590:D590"/>
    <mergeCell ref="B589:D589"/>
    <mergeCell ref="B588:D588"/>
    <mergeCell ref="B587:D587"/>
    <mergeCell ref="H591:L591"/>
    <mergeCell ref="H590:L590"/>
    <mergeCell ref="H589:L589"/>
    <mergeCell ref="H588:L588"/>
    <mergeCell ref="H587:L587"/>
  </mergeCells>
  <pageMargins left="0.70866141732283472" right="0.70866141732283472" top="0.74803149606299213" bottom="0.74803149606299213" header="0.35433070866141736" footer="0.35433070866141736"/>
  <pageSetup paperSize="9" scale="65" orientation="landscape" r:id="rId1"/>
  <headerFooter differentFirst="1">
    <oddHeader>&amp;C&amp;P</oddHeader>
  </headerFooter>
  <rowBreaks count="4" manualBreakCount="4">
    <brk id="165" max="16383" man="1"/>
    <brk id="279" max="16383" man="1"/>
    <brk id="465" max="16383" man="1"/>
    <brk id="4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14"/>
  <sheetViews>
    <sheetView view="pageLayout" zoomScaleNormal="100" workbookViewId="0">
      <selection activeCell="B16" sqref="B16"/>
    </sheetView>
  </sheetViews>
  <sheetFormatPr defaultColWidth="8.90625" defaultRowHeight="15.5" x14ac:dyDescent="0.35"/>
  <cols>
    <col min="1" max="1" width="10.36328125" style="7" customWidth="1"/>
    <col min="2" max="2" width="65.6328125" style="7" customWidth="1"/>
    <col min="3" max="5" width="15" style="7" bestFit="1" customWidth="1"/>
    <col min="6" max="16384" width="8.90625" style="7"/>
  </cols>
  <sheetData>
    <row r="2" spans="1:5" x14ac:dyDescent="0.35">
      <c r="A2" s="5" t="s">
        <v>0</v>
      </c>
      <c r="B2" s="5" t="s">
        <v>1047</v>
      </c>
      <c r="C2" s="6" t="s">
        <v>3</v>
      </c>
      <c r="D2" s="6" t="s">
        <v>4</v>
      </c>
      <c r="E2" s="6" t="s">
        <v>5</v>
      </c>
    </row>
    <row r="3" spans="1:5" x14ac:dyDescent="0.35">
      <c r="A3" s="8" t="s">
        <v>1023</v>
      </c>
      <c r="B3" s="8" t="s">
        <v>1024</v>
      </c>
      <c r="C3" s="9">
        <f>SUM(C4:C8)</f>
        <v>231538213.75999999</v>
      </c>
      <c r="D3" s="9">
        <f>SUM(D4:D8)</f>
        <v>233606998</v>
      </c>
      <c r="E3" s="9">
        <f>SUM(E4:E8)</f>
        <v>247408214</v>
      </c>
    </row>
    <row r="4" spans="1:5" x14ac:dyDescent="0.35">
      <c r="A4" s="8" t="s">
        <v>21</v>
      </c>
      <c r="B4" s="8" t="s">
        <v>1025</v>
      </c>
      <c r="C4" s="10">
        <v>174748719.91999999</v>
      </c>
      <c r="D4" s="10">
        <v>177466266</v>
      </c>
      <c r="E4" s="10">
        <v>193982056</v>
      </c>
    </row>
    <row r="5" spans="1:5" x14ac:dyDescent="0.35">
      <c r="A5" s="8" t="s">
        <v>243</v>
      </c>
      <c r="B5" s="8" t="s">
        <v>1026</v>
      </c>
      <c r="C5" s="10">
        <v>1000940</v>
      </c>
      <c r="D5" s="10">
        <v>12701240</v>
      </c>
      <c r="E5" s="10">
        <v>12701440</v>
      </c>
    </row>
    <row r="6" spans="1:5" x14ac:dyDescent="0.35">
      <c r="A6" s="8" t="s">
        <v>237</v>
      </c>
      <c r="B6" s="8" t="s">
        <v>1027</v>
      </c>
      <c r="C6" s="10">
        <v>3888620</v>
      </c>
      <c r="D6" s="10">
        <v>3690783</v>
      </c>
      <c r="E6" s="10">
        <v>3725283</v>
      </c>
    </row>
    <row r="7" spans="1:5" x14ac:dyDescent="0.35">
      <c r="A7" s="8" t="s">
        <v>601</v>
      </c>
      <c r="B7" s="8" t="s">
        <v>1028</v>
      </c>
      <c r="C7" s="10">
        <v>4000000</v>
      </c>
      <c r="D7" s="10">
        <v>2000000</v>
      </c>
      <c r="E7" s="10">
        <v>0</v>
      </c>
    </row>
    <row r="8" spans="1:5" x14ac:dyDescent="0.35">
      <c r="A8" s="8" t="s">
        <v>58</v>
      </c>
      <c r="B8" s="8" t="s">
        <v>1029</v>
      </c>
      <c r="C8" s="10">
        <v>47899933.840000004</v>
      </c>
      <c r="D8" s="10">
        <v>37748709</v>
      </c>
      <c r="E8" s="10">
        <v>36999435</v>
      </c>
    </row>
    <row r="9" spans="1:5" x14ac:dyDescent="0.35">
      <c r="A9" s="8" t="s">
        <v>1030</v>
      </c>
      <c r="B9" s="8" t="s">
        <v>1031</v>
      </c>
      <c r="C9" s="9">
        <f>SUM(C10:C11)</f>
        <v>20871234</v>
      </c>
      <c r="D9" s="9">
        <f>SUM(D10:D11)</f>
        <v>10780736</v>
      </c>
      <c r="E9" s="9">
        <f>SUM(E10:E11)</f>
        <v>1269528</v>
      </c>
    </row>
    <row r="10" spans="1:5" x14ac:dyDescent="0.35">
      <c r="A10" s="8" t="s">
        <v>606</v>
      </c>
      <c r="B10" s="8" t="s">
        <v>1032</v>
      </c>
      <c r="C10" s="10">
        <v>6881080</v>
      </c>
      <c r="D10" s="10">
        <v>10780736</v>
      </c>
      <c r="E10" s="10">
        <v>1269528</v>
      </c>
    </row>
    <row r="11" spans="1:5" ht="31" x14ac:dyDescent="0.35">
      <c r="A11" s="8" t="s">
        <v>451</v>
      </c>
      <c r="B11" s="8" t="s">
        <v>1033</v>
      </c>
      <c r="C11" s="10">
        <v>13990154</v>
      </c>
      <c r="D11" s="10">
        <v>0</v>
      </c>
      <c r="E11" s="10">
        <v>0</v>
      </c>
    </row>
    <row r="12" spans="1:5" s="14" customFormat="1" x14ac:dyDescent="0.35">
      <c r="A12" s="11"/>
      <c r="B12" s="12" t="s">
        <v>1115</v>
      </c>
      <c r="C12" s="13">
        <f>C3+C9</f>
        <v>252409447.75999999</v>
      </c>
      <c r="D12" s="13">
        <f>D3+D9</f>
        <v>244387734</v>
      </c>
      <c r="E12" s="13">
        <f>E3+E9</f>
        <v>248677742</v>
      </c>
    </row>
    <row r="14" spans="1:5" x14ac:dyDescent="0.35">
      <c r="A14" s="57" t="s">
        <v>1048</v>
      </c>
      <c r="B14" s="58"/>
      <c r="C14" s="58"/>
      <c r="D14" s="58"/>
      <c r="E14" s="58"/>
    </row>
  </sheetData>
  <mergeCells count="1">
    <mergeCell ref="A14:E14"/>
  </mergeCells>
  <pageMargins left="0.7" right="0.7" top="0.75" bottom="0.75" header="0.3" footer="0.3"/>
  <pageSetup paperSize="9" orientation="landscape" r:id="rId1"/>
  <headerFooter>
    <oddHeader>&amp;C33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2</vt:i4>
      </vt:variant>
      <vt:variant>
        <vt:lpstr>Įvardytieji diapazonai</vt:lpstr>
      </vt:variant>
      <vt:variant>
        <vt:i4>1</vt:i4>
      </vt:variant>
    </vt:vector>
  </HeadingPairs>
  <TitlesOfParts>
    <vt:vector size="3" baseType="lpstr">
      <vt:lpstr>3 Programa</vt:lpstr>
      <vt:lpstr>Finansavimas pagal šaltinius</vt:lpstr>
      <vt:lpstr>'3 Programa'!Print_Titles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Motiejūnienė</dc:creator>
  <cp:lastModifiedBy>Kristina Dzindziliauskaitė</cp:lastModifiedBy>
  <cp:lastPrinted>2025-02-04T12:27:16Z</cp:lastPrinted>
  <dcterms:created xsi:type="dcterms:W3CDTF">2025-01-26T19:34:33Z</dcterms:created>
  <dcterms:modified xsi:type="dcterms:W3CDTF">2025-02-18T13:47:45Z</dcterms:modified>
</cp:coreProperties>
</file>