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dokumentu_archyvas\taryba\sprendimai\2025\"/>
    </mc:Choice>
  </mc:AlternateContent>
  <xr:revisionPtr revIDLastSave="0" documentId="8_{44702023-5665-4B88-ADF2-20A4632C4F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 Programa" sheetId="2" r:id="rId1"/>
    <sheet name="Finansavimas pagal šaltinius" sheetId="3" r:id="rId2"/>
  </sheets>
  <definedNames>
    <definedName name="_xlnm.Print_Area" localSheetId="0">'1 Programa'!$A$1:$L$197</definedName>
    <definedName name="_xlnm.Print_Titles" localSheetId="0">'1 Programa'!$8:$10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D9" i="3"/>
  <c r="C9" i="3"/>
  <c r="E3" i="3"/>
  <c r="E11" i="3" s="1"/>
  <c r="D3" i="3"/>
  <c r="D11" i="3" s="1"/>
  <c r="C3" i="3"/>
  <c r="C11" i="3" s="1"/>
  <c r="E14" i="2" l="1"/>
  <c r="F14" i="2"/>
  <c r="G14" i="2"/>
  <c r="E21" i="2"/>
  <c r="F21" i="2"/>
  <c r="G21" i="2"/>
  <c r="G20" i="2" s="1"/>
  <c r="E31" i="2"/>
  <c r="E30" i="2" s="1"/>
  <c r="F32" i="2"/>
  <c r="F31" i="2" s="1"/>
  <c r="F30" i="2" s="1"/>
  <c r="G32" i="2"/>
  <c r="G31" i="2" s="1"/>
  <c r="G30" i="2" s="1"/>
  <c r="F39" i="2"/>
  <c r="F36" i="2" s="1"/>
  <c r="E39" i="2"/>
  <c r="E36" i="2" s="1"/>
  <c r="G39" i="2"/>
  <c r="G36" i="2" s="1"/>
  <c r="E41" i="2"/>
  <c r="F41" i="2"/>
  <c r="G41" i="2"/>
  <c r="E47" i="2"/>
  <c r="F47" i="2"/>
  <c r="G47" i="2"/>
  <c r="E56" i="2"/>
  <c r="F56" i="2"/>
  <c r="G56" i="2"/>
  <c r="E68" i="2"/>
  <c r="F68" i="2"/>
  <c r="G68" i="2"/>
  <c r="E77" i="2"/>
  <c r="F77" i="2"/>
  <c r="G77" i="2"/>
  <c r="E86" i="2"/>
  <c r="F86" i="2"/>
  <c r="G86" i="2"/>
  <c r="E94" i="2"/>
  <c r="F94" i="2"/>
  <c r="G94" i="2"/>
  <c r="E103" i="2"/>
  <c r="F103" i="2"/>
  <c r="G103" i="2"/>
  <c r="E112" i="2"/>
  <c r="F112" i="2"/>
  <c r="G112" i="2"/>
  <c r="E121" i="2"/>
  <c r="F121" i="2"/>
  <c r="G121" i="2"/>
  <c r="E139" i="2"/>
  <c r="F139" i="2"/>
  <c r="G139" i="2"/>
  <c r="E141" i="2"/>
  <c r="F141" i="2"/>
  <c r="G141" i="2"/>
  <c r="E169" i="2"/>
  <c r="F169" i="2"/>
  <c r="G169" i="2"/>
  <c r="E172" i="2"/>
  <c r="F172" i="2"/>
  <c r="G172" i="2"/>
  <c r="E178" i="2"/>
  <c r="F178" i="2"/>
  <c r="G178" i="2"/>
  <c r="E185" i="2"/>
  <c r="F185" i="2"/>
  <c r="G185" i="2"/>
  <c r="E189" i="2"/>
  <c r="F189" i="2"/>
  <c r="G189" i="2"/>
  <c r="F20" i="2" l="1"/>
  <c r="F13" i="2" s="1"/>
  <c r="F12" i="2" s="1"/>
  <c r="E132" i="2"/>
  <c r="E20" i="2"/>
  <c r="E13" i="2" s="1"/>
  <c r="E12" i="2" s="1"/>
  <c r="G174" i="2"/>
  <c r="G13" i="2"/>
  <c r="G12" i="2" s="1"/>
  <c r="G167" i="2"/>
  <c r="E174" i="2"/>
  <c r="F167" i="2"/>
  <c r="E46" i="2"/>
  <c r="E167" i="2"/>
  <c r="F132" i="2"/>
  <c r="F174" i="2"/>
  <c r="G46" i="2"/>
  <c r="F46" i="2"/>
  <c r="E183" i="2"/>
  <c r="G132" i="2"/>
  <c r="G183" i="2"/>
  <c r="F183" i="2"/>
  <c r="G166" i="2" l="1"/>
  <c r="F45" i="2"/>
  <c r="E45" i="2"/>
  <c r="G45" i="2"/>
  <c r="F166" i="2"/>
  <c r="E166" i="2"/>
  <c r="G44" i="2" l="1"/>
  <c r="G11" i="2" s="1"/>
  <c r="E44" i="2"/>
  <c r="E11" i="2" s="1"/>
  <c r="F44" i="2"/>
  <c r="F11" i="2" s="1"/>
</calcChain>
</file>

<file path=xl/sharedStrings.xml><?xml version="1.0" encoding="utf-8"?>
<sst xmlns="http://schemas.openxmlformats.org/spreadsheetml/2006/main" count="809" uniqueCount="364">
  <si>
    <t>Kodas</t>
  </si>
  <si>
    <t>Vykdytojas</t>
  </si>
  <si>
    <t>SP lėšos</t>
  </si>
  <si>
    <t>2025 m. skirta</t>
  </si>
  <si>
    <t>2026 m. skirta</t>
  </si>
  <si>
    <t>2027 m. skirta</t>
  </si>
  <si>
    <t>Mato vnt.</t>
  </si>
  <si>
    <t>Planas</t>
  </si>
  <si>
    <t>1</t>
  </si>
  <si>
    <t>Atvirumo ir bendradarbiavimo, plėtojant miesto ekonomiką, kultūrą ir turizmą, programa</t>
  </si>
  <si>
    <t>1.1</t>
  </si>
  <si>
    <t>Modernus ir aukštą pridėtinę vertę kuriantis technologijų miestas</t>
  </si>
  <si>
    <t>1.1.1</t>
  </si>
  <si>
    <t>Stiprinti kryptingą ekonominę specializaciją, pritraukiant tiesiogines užsienio ir vietos investicijas</t>
  </si>
  <si>
    <t>1.1.1.1</t>
  </si>
  <si>
    <t>Siekti, kad Kaunas būtų prioritetinė steigimosi ir plėtros vieta aukštos pridėtinės vertės investuotojams ir verslams</t>
  </si>
  <si>
    <t>1.1.1.1.001</t>
  </si>
  <si>
    <t>Kauno miesto savivaldybės administracijos darbuotojų, Kauno miesto savivaldybės vadovybės ir Tarybos narių komandiruotės</t>
  </si>
  <si>
    <t>Personalo valdymo skyrius</t>
  </si>
  <si>
    <t>Į komandiruotes vykusių Kauno miesto savivaldybės administracijos darbuotojų skaičius</t>
  </si>
  <si>
    <t>Vnt.</t>
  </si>
  <si>
    <t>160,00</t>
  </si>
  <si>
    <t>1.1.</t>
  </si>
  <si>
    <t>Kauno miesto savivaldybės administracijos darbuotojų komandiruočių atvejų skaičius</t>
  </si>
  <si>
    <t>140,00</t>
  </si>
  <si>
    <t>Į komandiruotes vykusių Kauno miesto savivaldybės vadovybės ir Tarybos narių skaičius</t>
  </si>
  <si>
    <t>28,00</t>
  </si>
  <si>
    <t>Kauno miesto savivaldybės vadovybės ir Tarybos narių komandiruočių atvejų skaičius</t>
  </si>
  <si>
    <t>20,00</t>
  </si>
  <si>
    <t>1.1.1.2</t>
  </si>
  <si>
    <t>1.1.1.2.001</t>
  </si>
  <si>
    <t>Tarptautinės rinkodaros ir turizmo plėtros skatinimas, palankių sąlygų investicijoms Kaune sudarymas</t>
  </si>
  <si>
    <t>Investicijų ir projektų skyrius</t>
  </si>
  <si>
    <t>E. rinkodaros priemonėmis pasiektų vartotojų skaičius tikslinėse rinkose</t>
  </si>
  <si>
    <t>5 000 000,00</t>
  </si>
  <si>
    <t>5 250 000,00</t>
  </si>
  <si>
    <t>5 500 000,00</t>
  </si>
  <si>
    <t>1.6.</t>
  </si>
  <si>
    <t>Investicinės aplinkos gerinimo projektų skaičius</t>
  </si>
  <si>
    <t>6,00</t>
  </si>
  <si>
    <t>7,00</t>
  </si>
  <si>
    <t>Naujai sukurtų turizmo produktų skaičius</t>
  </si>
  <si>
    <t>12,00</t>
  </si>
  <si>
    <t>13,00</t>
  </si>
  <si>
    <t>Suteiktų konsultacijų skaičius (investicijų, konferencijų, startuolių, relokacijos klausimais)</t>
  </si>
  <si>
    <t>85,00</t>
  </si>
  <si>
    <t>95,00</t>
  </si>
  <si>
    <t>110,00</t>
  </si>
  <si>
    <t>1.1.1.2.002</t>
  </si>
  <si>
    <t>Kauno miesto narystė Baltijos miestų sąjungoje</t>
  </si>
  <si>
    <t>Užsienio ryšių skyrius</t>
  </si>
  <si>
    <t>Projektų ir tarptautinių renginių (konferencijų, valdybos, komisijų, darbo grupių posėdžių renginių, kt.) su tinklo partneriais skaičius</t>
  </si>
  <si>
    <t>4,00</t>
  </si>
  <si>
    <t>Projektuose ir tarptautiniuose renginiuose dalyvavusių partnerių skaičius</t>
  </si>
  <si>
    <t>52,00</t>
  </si>
  <si>
    <t>1.1.2</t>
  </si>
  <si>
    <t>Įgalinti inovacijomis grįsto verslo plėtrą</t>
  </si>
  <si>
    <t>1.1.2.1</t>
  </si>
  <si>
    <t>Sudaryti tinkamas sąlygas inovatyvių ir kitų pažangių pramonės šakų ekosistemoms augti</t>
  </si>
  <si>
    <t>1.1.2.1.002</t>
  </si>
  <si>
    <t>Aleksoto inovacijų pramonės parko (AIPP) operavimas</t>
  </si>
  <si>
    <t>Atliktų veiklų dalis nuo visų projekto veiklų</t>
  </si>
  <si>
    <t>Proc.</t>
  </si>
  <si>
    <t>30,00</t>
  </si>
  <si>
    <t>0,00</t>
  </si>
  <si>
    <t>Pritrauktų investuotojų skaičius</t>
  </si>
  <si>
    <t>1,00</t>
  </si>
  <si>
    <t>1.1.2.2</t>
  </si>
  <si>
    <t>Remti regiono inovacines veiklas ir skatinti jų panaudojimą miesto aplinkoje</t>
  </si>
  <si>
    <t>1.1.3</t>
  </si>
  <si>
    <t>Didinti miesto patrauklumą naujiems ir augantiems verslams</t>
  </si>
  <si>
    <t>1.1.3.1</t>
  </si>
  <si>
    <t>Užtikrinti pakankamą aukštos ir vidutinės pridėtinės vertės industrijų darbo jėgos pasiūlą</t>
  </si>
  <si>
    <t>1.1.3.2</t>
  </si>
  <si>
    <t>Skatinti kauniečių verslumą</t>
  </si>
  <si>
    <t>1.1.3.3</t>
  </si>
  <si>
    <t>Vystyti kokybiškas paslaugas verslui</t>
  </si>
  <si>
    <t>1.1.3.3.001</t>
  </si>
  <si>
    <t>Smulkiojo verslo skatinimas vystant Stoties turgaus teritoriją</t>
  </si>
  <si>
    <t>Statybos valdymo skyrius</t>
  </si>
  <si>
    <t>25,00</t>
  </si>
  <si>
    <t>1.1.4</t>
  </si>
  <si>
    <t>Stiprinti miesto išorinį keleivių ir krovinių susisiekimą</t>
  </si>
  <si>
    <t>1.1.4.1</t>
  </si>
  <si>
    <t>Didinti miesto tarptautinį pasiekiamumą</t>
  </si>
  <si>
    <t>1.1.4.2</t>
  </si>
  <si>
    <t>Vystyti vandens kelių komercinį potencialą</t>
  </si>
  <si>
    <t>1.2</t>
  </si>
  <si>
    <t>Kaunas- Baltijos jūros regiono įtraukios ir inovatyvios kultūros, konkurencingas keliautojų miestas, atviras idėjų mainams ir bendradarbiavimui</t>
  </si>
  <si>
    <t>1.2.1</t>
  </si>
  <si>
    <t>Užtikrinti įtraukios, prieinamos, kokybiškos kultūros plėtrą ir inovacijas</t>
  </si>
  <si>
    <t>1.2.1.1</t>
  </si>
  <si>
    <t>Gerinti kultūros įstaigų paslaugų kokybę (vartotojų patirtis)</t>
  </si>
  <si>
    <t>1.2.1.1.001</t>
  </si>
  <si>
    <t>Koncertinės įstaigos „Kauno santaka“ veiklos efektyvumo didinimas</t>
  </si>
  <si>
    <t>Kultūros skyrius</t>
  </si>
  <si>
    <t>Biudžetinių įstaigų pajamos už teikiamas mokamas paslaugas</t>
  </si>
  <si>
    <t>Eur</t>
  </si>
  <si>
    <t>227 512,00</t>
  </si>
  <si>
    <t>213 000,00</t>
  </si>
  <si>
    <t>Lankytojų skaičius</t>
  </si>
  <si>
    <t>Asm.</t>
  </si>
  <si>
    <t>92 000,00</t>
  </si>
  <si>
    <t>93 000,00</t>
  </si>
  <si>
    <t>94 000,00</t>
  </si>
  <si>
    <t>1.3.</t>
  </si>
  <si>
    <t>Įgyvendintų kultūrinių projektų skaičius</t>
  </si>
  <si>
    <t>89,00</t>
  </si>
  <si>
    <t>91,00</t>
  </si>
  <si>
    <t>93,00</t>
  </si>
  <si>
    <t>Suderintų strateginių dokumentų skaičius</t>
  </si>
  <si>
    <t>3,00</t>
  </si>
  <si>
    <t>Vartotojų, patenkintų  įstaigos  teikiamomis kultūros paslaugomis, dalis nuo visų apklaustųjų</t>
  </si>
  <si>
    <t>86,00</t>
  </si>
  <si>
    <t>87,00</t>
  </si>
  <si>
    <t>Biudžetinių įstaigų pajamų, gautų už  mokamas paslaugas, pokytis lyginant su praėjusiais metais</t>
  </si>
  <si>
    <t>1.2.1.1.002</t>
  </si>
  <si>
    <t>Kauno menininkų namų veiklos efektyvumo didinimas</t>
  </si>
  <si>
    <t>2,00</t>
  </si>
  <si>
    <t>Įkeltų į www.kultūra.kaunas.lt interaktyvią duomenų bazę renginių skaičius</t>
  </si>
  <si>
    <t>1 700,00</t>
  </si>
  <si>
    <t>1 800,00</t>
  </si>
  <si>
    <t>1 900,00</t>
  </si>
  <si>
    <t>Lankytojų, apsilankiusių www.kultūra.kaunas.lt interaktyvioje duomenų bazėje, skaičius</t>
  </si>
  <si>
    <t>160 000,00</t>
  </si>
  <si>
    <t>170 000,00</t>
  </si>
  <si>
    <t>180 000,00</t>
  </si>
  <si>
    <t>175,00</t>
  </si>
  <si>
    <t>18 500,00</t>
  </si>
  <si>
    <t>18 600,00</t>
  </si>
  <si>
    <t>18 700,00</t>
  </si>
  <si>
    <t>4 000,00</t>
  </si>
  <si>
    <t>10 400,00</t>
  </si>
  <si>
    <t>10 900,00</t>
  </si>
  <si>
    <t>75,00</t>
  </si>
  <si>
    <t>76,00</t>
  </si>
  <si>
    <t>77,00</t>
  </si>
  <si>
    <t>19,00</t>
  </si>
  <si>
    <t>5,00</t>
  </si>
  <si>
    <t>1.2.1.1.003</t>
  </si>
  <si>
    <t>Kauno šokio teatro „Aura“ veiklos efektyvumo didinimas</t>
  </si>
  <si>
    <t>120 000,00</t>
  </si>
  <si>
    <t>26 800,00</t>
  </si>
  <si>
    <t>28 200,00</t>
  </si>
  <si>
    <t>30 900,00</t>
  </si>
  <si>
    <t>80,00</t>
  </si>
  <si>
    <t>101,00</t>
  </si>
  <si>
    <t>122,00</t>
  </si>
  <si>
    <t>81,00</t>
  </si>
  <si>
    <t>82,00</t>
  </si>
  <si>
    <t>10,00</t>
  </si>
  <si>
    <t>1.2.1.1.004</t>
  </si>
  <si>
    <t>Koncertinės  įstaigos Kauno miesto simfoninio orkestro  veiklos efektyvumo didinimas</t>
  </si>
  <si>
    <t>57,00</t>
  </si>
  <si>
    <t>59,00</t>
  </si>
  <si>
    <t>60,00</t>
  </si>
  <si>
    <t>224 123,00</t>
  </si>
  <si>
    <t>44 500,00</t>
  </si>
  <si>
    <t>45 500,00</t>
  </si>
  <si>
    <t>46 000,00</t>
  </si>
  <si>
    <t>78,00</t>
  </si>
  <si>
    <t>79,00</t>
  </si>
  <si>
    <t>1.2.1.1.005</t>
  </si>
  <si>
    <t>Kauno miesto savivaldybės Vinco Kudirkos viešosios bibliotekos veiklos efektyvumo didinimas</t>
  </si>
  <si>
    <t>1 030,00</t>
  </si>
  <si>
    <t>1 040,00</t>
  </si>
  <si>
    <t>1 050,00</t>
  </si>
  <si>
    <t>600 000,00</t>
  </si>
  <si>
    <t>1.2.</t>
  </si>
  <si>
    <t>1.2.1.1.006</t>
  </si>
  <si>
    <t>Kauno kino centro „Romuva“ veiklos efektyvumo didinimas</t>
  </si>
  <si>
    <t>64 300,00</t>
  </si>
  <si>
    <t>65 500,00</t>
  </si>
  <si>
    <t>67 300,00</t>
  </si>
  <si>
    <t>Įstaigos suorganizuotų renginių, kūrybinių veiklų skaičius</t>
  </si>
  <si>
    <t>1 490,00</t>
  </si>
  <si>
    <t>1 510,00</t>
  </si>
  <si>
    <t>1 530,00</t>
  </si>
  <si>
    <t>492 000,00</t>
  </si>
  <si>
    <t>545 000,00</t>
  </si>
  <si>
    <t>568 000,00</t>
  </si>
  <si>
    <t>83,00</t>
  </si>
  <si>
    <t>1,60</t>
  </si>
  <si>
    <t>1.2.1.1.007</t>
  </si>
  <si>
    <t>Kauno miesto muziejaus teikiamų paslaugų veiklos efektyvumo didinimas</t>
  </si>
  <si>
    <t>141 420,00</t>
  </si>
  <si>
    <t>122 000,00</t>
  </si>
  <si>
    <t>127 000,00</t>
  </si>
  <si>
    <t>74 600,00</t>
  </si>
  <si>
    <t>78 300,00</t>
  </si>
  <si>
    <t>82 200,00</t>
  </si>
  <si>
    <t>920,00</t>
  </si>
  <si>
    <t>960,00</t>
  </si>
  <si>
    <t>1 000,00</t>
  </si>
  <si>
    <t>1,70</t>
  </si>
  <si>
    <t>1.2.1.1.008</t>
  </si>
  <si>
    <t>Kauno kultūros centro veiklos efektyvumo didinimas</t>
  </si>
  <si>
    <t>245 100,00</t>
  </si>
  <si>
    <t>245 150,00</t>
  </si>
  <si>
    <t>245 200,00</t>
  </si>
  <si>
    <t>565,00</t>
  </si>
  <si>
    <t>570,00</t>
  </si>
  <si>
    <t>575,00</t>
  </si>
  <si>
    <t>391 965,00</t>
  </si>
  <si>
    <t>399 920,00</t>
  </si>
  <si>
    <t>407 450,00</t>
  </si>
  <si>
    <t>70,00</t>
  </si>
  <si>
    <t>3,80</t>
  </si>
  <si>
    <t>1.2.1.1.009</t>
  </si>
  <si>
    <t>Kauno miesto kamerinio teatro  veiklos efektyvumo didinimas</t>
  </si>
  <si>
    <t>148 000,00</t>
  </si>
  <si>
    <t>18 000,00</t>
  </si>
  <si>
    <t>18 100,00</t>
  </si>
  <si>
    <t>18 200,00</t>
  </si>
  <si>
    <t>320,00</t>
  </si>
  <si>
    <t>325,00</t>
  </si>
  <si>
    <t>330,00</t>
  </si>
  <si>
    <t>6,50</t>
  </si>
  <si>
    <t>1.2.1.1.010</t>
  </si>
  <si>
    <t>Centralizuotas lėšų paskirstymas kultūros įstaigoms teisės aktuose numatytoms priemonėms vykdyti</t>
  </si>
  <si>
    <t>Finansų ir ekonomikos skyrius</t>
  </si>
  <si>
    <t>Paskirstytų asignavimų dalis nuo visos skirtos asignavimų sumos</t>
  </si>
  <si>
    <t>100,00</t>
  </si>
  <si>
    <t>1.2.1.2</t>
  </si>
  <si>
    <t>Didinti inovatyvių kultūros paslaugų ir produktų įvairovę</t>
  </si>
  <si>
    <t>1.2.1.3</t>
  </si>
  <si>
    <t>Skatinti miestiečių kultūrinį dalyvavimą (įtraukti į kultūrines veiklas įvairias miestiečių grupes)</t>
  </si>
  <si>
    <t>1.2.1.3.001</t>
  </si>
  <si>
    <t>Kauno kultūros centro organizuojami Kauno miestui svarbūs renginiai</t>
  </si>
  <si>
    <t>Įvykusių renginių skaičius</t>
  </si>
  <si>
    <t>115,00</t>
  </si>
  <si>
    <t>116,00</t>
  </si>
  <si>
    <t>Koordinuotų renginių skaičius</t>
  </si>
  <si>
    <t>1.2.1.3.002</t>
  </si>
  <si>
    <t>Kauno miesto muziejaus organizuojami Kauno miestui svarbūs renginiai</t>
  </si>
  <si>
    <t>1.2.1.3.003</t>
  </si>
  <si>
    <t>Kauno kino centro „Romuva“ organizuojami Kauno miestui svarbūs renginiai</t>
  </si>
  <si>
    <t>1.2.1.3.004</t>
  </si>
  <si>
    <t>Koncertinės įstaigos  „Kauno santaka“ organizuojami Kauno miestui svarbūs renginiai</t>
  </si>
  <si>
    <t>1.2.1.3.005</t>
  </si>
  <si>
    <t>Kauno menininkų namų organizuojami Kauno miestui svarbūs renginiai</t>
  </si>
  <si>
    <t>90,00</t>
  </si>
  <si>
    <t>1.2.1.3.006</t>
  </si>
  <si>
    <t>Kauno šokio teatro „Aura“ organizuojami Kauno miestui svarbūs renginiai</t>
  </si>
  <si>
    <t>8,00</t>
  </si>
  <si>
    <t>1.2.1.3.007</t>
  </si>
  <si>
    <t>Koncertinės įstaigos Kauno miesto simfoninio orkestro organizuojami Kauno miestui svarbūs renginiai</t>
  </si>
  <si>
    <t>1.2.1.3.008</t>
  </si>
  <si>
    <t>Kauno miesto kamerinio teatro organizuojami Kauno miestui svarbūs renginiai</t>
  </si>
  <si>
    <t>42,00</t>
  </si>
  <si>
    <t>43,00</t>
  </si>
  <si>
    <t>44,00</t>
  </si>
  <si>
    <t>1.2.1.3.009</t>
  </si>
  <si>
    <t>Kauno miesto savivaldybės Vinco Kudirkos viešosios bibliotekos organizuojami renginiai</t>
  </si>
  <si>
    <t>53,00</t>
  </si>
  <si>
    <t>1.2.1.3.010</t>
  </si>
  <si>
    <t>Bendrosios gyventojų kultūros ugdymas finansuojant programos „Iniciatyvos Kaunui“ projektus</t>
  </si>
  <si>
    <t>Įgyvendintų projektų dalis nuo finansavimą gavusių projektų</t>
  </si>
  <si>
    <t>96,00</t>
  </si>
  <si>
    <t>97,00</t>
  </si>
  <si>
    <t>Gyventojų, dalyvavusių nemokamuose renginiuose, skaičius</t>
  </si>
  <si>
    <t>255 000,00</t>
  </si>
  <si>
    <t>257 000,00</t>
  </si>
  <si>
    <t>260 000,00</t>
  </si>
  <si>
    <t>1.2.1.3.011</t>
  </si>
  <si>
    <t>Kultūros ir meno kūrėjų skatinimas ir  įvertinimas</t>
  </si>
  <si>
    <t>Įteiktų premijų skaičius</t>
  </si>
  <si>
    <t>1.2.1.3.012</t>
  </si>
  <si>
    <t>Kultūros viešų renginių ir projektų organizavimas</t>
  </si>
  <si>
    <t>Įvykusių renginių, įvykdytų projektų skaičius</t>
  </si>
  <si>
    <t>1.2.1.4</t>
  </si>
  <si>
    <t>Skatinti kultūros ir kitose srityse veikiančių organizacijų, švietimo įstaigų ir verslo bendradarbiavimą</t>
  </si>
  <si>
    <t>1.2.2</t>
  </si>
  <si>
    <t>Užtikrinti darnų kultūros įstaigų ir infrastruktūros valdymą, paveldo ir miesto viešųjų erdvių įveiklinimą</t>
  </si>
  <si>
    <t>1.2.2.1</t>
  </si>
  <si>
    <t>Užtikrinti viešosios kultūros infrastruktūros atnaujinimą ir plėtrą, pagerinti kultūros paslaugų prieinamumą</t>
  </si>
  <si>
    <t>1.2.2.1.001</t>
  </si>
  <si>
    <t>Kultūros įstaigų pastatų ir kiemo statinių priežiūra ir remontas</t>
  </si>
  <si>
    <t>Bendrųjų reikalų skyrius</t>
  </si>
  <si>
    <t>Panaudotų asignavimų dalis nuo skirtų asignavimų, numatytų SVP statinių priežiūros ir remonto darbams</t>
  </si>
  <si>
    <t>1.2.2.1.004</t>
  </si>
  <si>
    <t>M. K. Čiurlionio koncertų centro įkūrimas Kaune</t>
  </si>
  <si>
    <t>15,00</t>
  </si>
  <si>
    <t>1.5.</t>
  </si>
  <si>
    <t>1.2.2.1.005</t>
  </si>
  <si>
    <t>Kauno rotušės pastato pritaikymas visuomenės poreikiams</t>
  </si>
  <si>
    <t>Kultūros paveldo skyrius</t>
  </si>
  <si>
    <t>Sutvarkyto ir įveiklinto kultūros paveldo objekto plotas</t>
  </si>
  <si>
    <t>Kv. m</t>
  </si>
  <si>
    <t>1 054,17</t>
  </si>
  <si>
    <t>1.2.2.2</t>
  </si>
  <si>
    <t>Sudaryti sąlygas saugoti, įveiklinti miesto paveldą, pritaikyti šiandieniniams poreikiams, įveiklinti miesto viešąsias erdves</t>
  </si>
  <si>
    <t>1.2.2.2.001</t>
  </si>
  <si>
    <t>UNESCO iniciatyvų įgyvendinimas</t>
  </si>
  <si>
    <t>Įgyvendintų veiklų skaičius</t>
  </si>
  <si>
    <t>1.2.2.2.002</t>
  </si>
  <si>
    <t>Kultūros paveldo objektų tvarkymas ir įveiklinimas, teisinis registravimas, informacijos apie kultūros paveldo vertybes sklaida</t>
  </si>
  <si>
    <t>Sutvarkytų, įrengtų ir aktualizuotų objektų skaičius</t>
  </si>
  <si>
    <t>35,00</t>
  </si>
  <si>
    <t>1.2.2.2.004</t>
  </si>
  <si>
    <t>Mažosios architektūros idėjos „Kauno akcentai“ Kauno miesto erdvėse įgyvendinimas</t>
  </si>
  <si>
    <t>Įgyvendintų priemonių skaičius</t>
  </si>
  <si>
    <t>1.2.2.2.006</t>
  </si>
  <si>
    <t>Projekto „FORT-UNION - Lenkijos ir Lietuvos įtvirtinimų tinklo integracija flagmaninių turizmo produktų plėtrai“ įgyvendinimas</t>
  </si>
  <si>
    <t>40,00</t>
  </si>
  <si>
    <t>2.1.</t>
  </si>
  <si>
    <t>Atnaujintas kultūros paveldo objektas</t>
  </si>
  <si>
    <t>1.2.2.3</t>
  </si>
  <si>
    <t>Skatinti efektyvų kultūros paslaugų valdymą</t>
  </si>
  <si>
    <t>1.2.3</t>
  </si>
  <si>
    <t>Vystyti Kauną kaip atvirą, konkurencingą ir išskirtinę vertę kuriantį turizmo traukos centrą</t>
  </si>
  <si>
    <t>1.2.3.1</t>
  </si>
  <si>
    <t>Darniai vystyti konkurencingą turizmo infrastruktūrą</t>
  </si>
  <si>
    <t>1.2.3.2</t>
  </si>
  <si>
    <t>Skatinti viešosios ir privačios partnerystės projektus, vystant traukos objektus ir su turizmu susijusias iniciatyvas</t>
  </si>
  <si>
    <t>1.2.3.2.001</t>
  </si>
  <si>
    <t>Projekto "RE:UNION - Kauno ir Liublino, kaip Europos paveldo ženklo miestų populiarinimas" įgyvendinimas</t>
  </si>
  <si>
    <t>1.2.3.3</t>
  </si>
  <si>
    <t>Gerinti turizmo paslaugų kokybę, vystyti konkurencingus ir inovatyvius turizmo produktus</t>
  </si>
  <si>
    <t>1.2.3.4</t>
  </si>
  <si>
    <t>1.2.3.5</t>
  </si>
  <si>
    <t>Užtikrinti efektyvų ir atsakingą Kauno, kaip patrauklios turistinės vietovės, valdymą</t>
  </si>
  <si>
    <t>1.2.3.5.001</t>
  </si>
  <si>
    <t>Tvarių inovacijų ir mokslo populiarinimas per visuomenės žinių ir (ar) kompetencijų stiprinimą finansuojant projektus pagal programą „Inciatyvos Kaunui“</t>
  </si>
  <si>
    <t>Strateginio planavimo, analizės ir programų valdymo skyrius</t>
  </si>
  <si>
    <t>Mokslo populiarinimo renginiuose ir ekspozicijose apsilankusių asmenų skaičius</t>
  </si>
  <si>
    <t>150 000,00</t>
  </si>
  <si>
    <t>1 500,00</t>
  </si>
  <si>
    <t>2 000,00</t>
  </si>
  <si>
    <t>Pasirašytų sutarčių dalis nuo visų projektų, kuriems skirtas finansavimas</t>
  </si>
  <si>
    <t>Projektų, kuriuose atlikta bent viena patikra, dalis nuo visų finansavimą gavusių projektų</t>
  </si>
  <si>
    <t>1.</t>
  </si>
  <si>
    <t>Savivaldybės biudžetas</t>
  </si>
  <si>
    <t>Savivaldybės biudžeto lėšos (nuosavos, be ankstesnių metų likučio)</t>
  </si>
  <si>
    <t>Lietuvos Respublikos valstybės biudžeto dotacijos</t>
  </si>
  <si>
    <t>Pajamų įmokos ir kitos pajamos</t>
  </si>
  <si>
    <t>Skolintos lėšos</t>
  </si>
  <si>
    <t>Ankstesnių metų likučiai</t>
  </si>
  <si>
    <t>2.</t>
  </si>
  <si>
    <t>Kiti šaltiniai</t>
  </si>
  <si>
    <t>Europos Sąjungos struktūrinių fondų ir kitų fondų paramos lėšos</t>
  </si>
  <si>
    <t>IŠ VISO programai finansuoti pagal finansavimo šaltinius:</t>
  </si>
  <si>
    <t>2025 m.</t>
  </si>
  <si>
    <t>2026 m.</t>
  </si>
  <si>
    <t>2027 m.</t>
  </si>
  <si>
    <t>Pavadinimas</t>
  </si>
  <si>
    <t>2025 m. skirta lėšų</t>
  </si>
  <si>
    <t>SVP veiklos efektyvumo kriterijai</t>
  </si>
  <si>
    <t>2026 m. skirta lėšų</t>
  </si>
  <si>
    <t>2027 m. skirta lėšų</t>
  </si>
  <si>
    <t>Kauno miesto savivaldybės</t>
  </si>
  <si>
    <t>1 priedas</t>
  </si>
  <si>
    <t>2025–2027 metų strateginio veiklos plano</t>
  </si>
  <si>
    <t>ATVIRUMO IR BENDRADARBIAVIMO, PLĖTOJANT MIESTO EKONOMIKĄ, KULTŪRĄ IR TURIZMĄ, PROGRAMOS</t>
  </si>
  <si>
    <t>PAPRIEMONIŲ IR JŲ IŠLAIDŲ, VERTINIMO KRITERIJŲ IR RODIKLIŲ SUVESTINĖ</t>
  </si>
  <si>
    <t>Lėšų šaltinio pavadinimas</t>
  </si>
  <si>
    <t>_____________________________________________________</t>
  </si>
  <si>
    <t>Iš viso</t>
  </si>
  <si>
    <t>Vystyti tarptautinį miesto žinomumą ir įvaizdį didinančią rinkodarą</t>
  </si>
  <si>
    <r>
      <t>Vystyti savitą (</t>
    </r>
    <r>
      <rPr>
        <i/>
        <sz val="12"/>
        <color rgb="FF000000"/>
        <rFont val="Calibri"/>
        <family val="2"/>
        <charset val="186"/>
        <scheme val="minor"/>
      </rPr>
      <t>kaunastišką</t>
    </r>
    <r>
      <rPr>
        <sz val="12"/>
        <color rgb="FF000000"/>
        <rFont val="Calibri"/>
        <family val="2"/>
        <charset val="186"/>
        <scheme val="minor"/>
      </rPr>
      <t>) turistinį įvaizdį ir kryptingai vykdyti turizmo rinkodarą</t>
    </r>
  </si>
  <si>
    <t>Parengtų veiklos programų, skirtų darbui STEAM laboratorijose, skaičius</t>
  </si>
  <si>
    <t>STEAM laboratorijose įvykdytų užsiėmimų skaičius</t>
  </si>
  <si>
    <t>Biudžetinių įstaigų pajamų, gautų už  mokamas paslaugas, pokytis palyginti su praėjusiais metais</t>
  </si>
  <si>
    <r>
      <rPr>
        <i/>
        <sz val="12"/>
        <color rgb="FF000000"/>
        <rFont val="Calibri"/>
        <family val="2"/>
        <charset val="186"/>
        <scheme val="minor"/>
      </rPr>
      <t>Kaunas pilnas kultūros</t>
    </r>
    <r>
      <rPr>
        <sz val="12"/>
        <color rgb="FF000000"/>
        <rFont val="Calibri"/>
        <family val="2"/>
        <charset val="186"/>
        <scheme val="minor"/>
      </rPr>
      <t xml:space="preserve"> fizinių auditorijų skaičiaus dalis nuo virtualių auditorijų dalies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</si>
</sst>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27]#,##0.00;\-#,##0.00;&quot;&quot;"/>
  </numFmts>
  <fonts count="11" x14ac:knownFonts="1">
    <font>
      <sz val="11"/>
      <color rgb="FF000000"/>
      <name val="Calibri"/>
      <family val="2"/>
    </font>
    <font>
      <b/>
      <sz val="12"/>
      <color rgb="FF00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186"/>
      <scheme val="minor"/>
    </font>
    <font>
      <i/>
      <sz val="12"/>
      <color rgb="FF000000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EBEBEB"/>
        <bgColor rgb="FFEBEBEB"/>
      </patternFill>
    </fill>
    <fill>
      <patternFill patternType="solid">
        <fgColor rgb="FFF2D8BF"/>
        <bgColor rgb="FFF2D8BF"/>
      </patternFill>
    </fill>
    <fill>
      <patternFill patternType="solid">
        <fgColor rgb="FFC3E2F6"/>
        <bgColor rgb="FFC3E2F6"/>
      </patternFill>
    </fill>
    <fill>
      <patternFill patternType="solid">
        <fgColor rgb="FFF9F96E"/>
        <bgColor rgb="FFF9F96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61">
    <xf numFmtId="0" fontId="0" fillId="0" borderId="0" xfId="0"/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 applyAlignment="1" applyProtection="1">
      <alignment horizontal="left" vertical="top" wrapText="1" readingOrder="1"/>
      <protection locked="0"/>
    </xf>
    <xf numFmtId="0" fontId="3" fillId="2" borderId="0" xfId="0" applyFont="1" applyFill="1" applyAlignment="1" applyProtection="1">
      <alignment horizontal="center" vertical="top" wrapText="1" readingOrder="1"/>
      <protection locked="0"/>
    </xf>
    <xf numFmtId="0" fontId="3" fillId="2" borderId="0" xfId="0" applyFont="1" applyFill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readingOrder="1"/>
    </xf>
    <xf numFmtId="0" fontId="4" fillId="0" borderId="1" xfId="0" applyFont="1" applyBorder="1" applyAlignment="1">
      <alignment horizontal="center" wrapText="1" readingOrder="1"/>
    </xf>
    <xf numFmtId="0" fontId="5" fillId="0" borderId="0" xfId="0" applyFont="1"/>
    <xf numFmtId="0" fontId="6" fillId="0" borderId="1" xfId="0" applyFont="1" applyBorder="1" applyAlignment="1" applyProtection="1">
      <alignment vertical="top" wrapText="1" readingOrder="1"/>
      <protection locked="0"/>
    </xf>
    <xf numFmtId="164" fontId="6" fillId="0" borderId="1" xfId="0" applyNumberFormat="1" applyFont="1" applyBorder="1" applyAlignment="1">
      <alignment horizontal="right" vertical="top" wrapText="1" readingOrder="1"/>
    </xf>
    <xf numFmtId="164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3" borderId="1" xfId="0" applyFont="1" applyFill="1" applyBorder="1" applyAlignment="1" applyProtection="1">
      <alignment vertical="top" wrapText="1" readingOrder="1"/>
      <protection locked="0"/>
    </xf>
    <xf numFmtId="0" fontId="4" fillId="3" borderId="1" xfId="0" applyFont="1" applyFill="1" applyBorder="1" applyAlignment="1" applyProtection="1">
      <alignment horizontal="right" vertical="top" wrapText="1" readingOrder="1"/>
      <protection locked="0"/>
    </xf>
    <xf numFmtId="164" fontId="4" fillId="3" borderId="1" xfId="0" applyNumberFormat="1" applyFont="1" applyFill="1" applyBorder="1" applyAlignment="1">
      <alignment horizontal="right" vertical="top" wrapText="1" readingOrder="1"/>
    </xf>
    <xf numFmtId="0" fontId="7" fillId="0" borderId="0" xfId="0" applyFont="1"/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64" fontId="3" fillId="2" borderId="0" xfId="0" applyNumberFormat="1" applyFont="1" applyFill="1" applyAlignment="1">
      <alignment horizontal="center" vertical="top" wrapText="1" readingOrder="1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3" fillId="2" borderId="0" xfId="0" applyNumberFormat="1" applyFont="1" applyFill="1" applyAlignment="1">
      <alignment horizontal="left" vertical="top" wrapText="1" readingOrder="1"/>
    </xf>
    <xf numFmtId="164" fontId="3" fillId="2" borderId="0" xfId="0" applyNumberFormat="1" applyFont="1" applyFill="1" applyAlignment="1" applyProtection="1">
      <alignment horizontal="center" vertical="top" wrapText="1" readingOrder="1"/>
      <protection locked="0"/>
    </xf>
    <xf numFmtId="0" fontId="3" fillId="0" borderId="0" xfId="0" applyFont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 readingOrder="1"/>
    </xf>
    <xf numFmtId="0" fontId="3" fillId="6" borderId="2" xfId="0" applyFont="1" applyFill="1" applyBorder="1" applyAlignment="1" applyProtection="1">
      <alignment horizontal="left" vertical="top" wrapText="1" readingOrder="1"/>
      <protection locked="0"/>
    </xf>
    <xf numFmtId="164" fontId="3" fillId="6" borderId="2" xfId="0" applyNumberFormat="1" applyFont="1" applyFill="1" applyBorder="1" applyAlignment="1">
      <alignment horizontal="center" vertical="top" wrapText="1" readingOrder="1"/>
    </xf>
    <xf numFmtId="0" fontId="3" fillId="5" borderId="2" xfId="0" applyFont="1" applyFill="1" applyBorder="1" applyAlignment="1" applyProtection="1">
      <alignment horizontal="left" vertical="top" wrapText="1" readingOrder="1"/>
      <protection locked="0"/>
    </xf>
    <xf numFmtId="164" fontId="3" fillId="5" borderId="2" xfId="0" applyNumberFormat="1" applyFont="1" applyFill="1" applyBorder="1" applyAlignment="1">
      <alignment horizontal="center" vertical="top" wrapText="1" readingOrder="1"/>
    </xf>
    <xf numFmtId="0" fontId="3" fillId="0" borderId="2" xfId="0" applyFont="1" applyBorder="1" applyAlignment="1" applyProtection="1">
      <alignment horizontal="left" vertical="top" wrapText="1" readingOrder="1"/>
      <protection locked="0"/>
    </xf>
    <xf numFmtId="0" fontId="3" fillId="0" borderId="2" xfId="0" applyFont="1" applyBorder="1" applyAlignment="1" applyProtection="1">
      <alignment horizontal="center" vertical="top" wrapText="1" readingOrder="1"/>
      <protection locked="0"/>
    </xf>
    <xf numFmtId="164" fontId="3" fillId="0" borderId="2" xfId="0" applyNumberFormat="1" applyFont="1" applyBorder="1" applyAlignment="1">
      <alignment horizontal="center" vertical="top" wrapText="1" readingOrder="1"/>
    </xf>
    <xf numFmtId="0" fontId="3" fillId="4" borderId="2" xfId="0" applyFont="1" applyFill="1" applyBorder="1" applyAlignment="1" applyProtection="1">
      <alignment horizontal="left" vertical="top" wrapText="1" readingOrder="1"/>
      <protection locked="0"/>
    </xf>
    <xf numFmtId="164" fontId="3" fillId="4" borderId="2" xfId="0" applyNumberFormat="1" applyFont="1" applyFill="1" applyBorder="1" applyAlignment="1">
      <alignment horizontal="center" vertical="top" wrapText="1" readingOrder="1"/>
    </xf>
    <xf numFmtId="164" fontId="3" fillId="0" borderId="2" xfId="0" applyNumberFormat="1" applyFont="1" applyBorder="1" applyAlignment="1" applyProtection="1">
      <alignment horizontal="center" vertical="top" wrapText="1" readingOrder="1"/>
      <protection locked="0"/>
    </xf>
    <xf numFmtId="164" fontId="3" fillId="4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8" borderId="2" xfId="0" applyFont="1" applyFill="1" applyBorder="1" applyAlignment="1" applyProtection="1">
      <alignment horizontal="left" vertical="top" wrapText="1" readingOrder="1"/>
      <protection locked="0"/>
    </xf>
    <xf numFmtId="0" fontId="3" fillId="8" borderId="2" xfId="0" applyFont="1" applyFill="1" applyBorder="1" applyAlignment="1" applyProtection="1">
      <alignment horizontal="center" vertical="top" wrapText="1" readingOrder="1"/>
      <protection locked="0"/>
    </xf>
    <xf numFmtId="164" fontId="3" fillId="0" borderId="2" xfId="0" applyNumberFormat="1" applyFont="1" applyBorder="1" applyAlignment="1" applyProtection="1">
      <alignment vertical="top" wrapText="1" readingOrder="1"/>
      <protection locked="0"/>
    </xf>
    <xf numFmtId="0" fontId="3" fillId="0" borderId="2" xfId="0" applyFont="1" applyBorder="1" applyAlignment="1" applyProtection="1">
      <alignment vertical="top" wrapText="1" readingOrder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top" wrapText="1" readingOrder="1"/>
      <protection locked="0"/>
    </xf>
    <xf numFmtId="0" fontId="3" fillId="5" borderId="2" xfId="0" applyFont="1" applyFill="1" applyBorder="1" applyAlignment="1" applyProtection="1">
      <alignment horizontal="center" vertical="top" wrapText="1" readingOrder="1"/>
      <protection locked="0"/>
    </xf>
    <xf numFmtId="0" fontId="3" fillId="4" borderId="2" xfId="0" applyFont="1" applyFill="1" applyBorder="1" applyAlignment="1" applyProtection="1">
      <alignment horizontal="center" vertical="top" wrapText="1" readingOrder="1"/>
      <protection locked="0"/>
    </xf>
    <xf numFmtId="0" fontId="3" fillId="0" borderId="2" xfId="0" applyFont="1" applyBorder="1" applyAlignment="1" applyProtection="1">
      <alignment horizontal="center" vertical="top" wrapText="1" readingOrder="1"/>
      <protection locked="0"/>
    </xf>
    <xf numFmtId="0" fontId="3" fillId="6" borderId="2" xfId="0" applyFont="1" applyFill="1" applyBorder="1" applyAlignment="1" applyProtection="1">
      <alignment horizontal="left" vertical="top" wrapText="1" readingOrder="1"/>
      <protection locked="0"/>
    </xf>
    <xf numFmtId="0" fontId="2" fillId="7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 applyProtection="1">
      <alignment horizontal="left" vertical="top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top" wrapText="1" readingOrder="1"/>
      <protection locked="0"/>
    </xf>
    <xf numFmtId="164" fontId="3" fillId="0" borderId="2" xfId="0" applyNumberFormat="1" applyFont="1" applyBorder="1" applyAlignment="1">
      <alignment horizontal="center" vertical="top" wrapText="1" readingOrder="1"/>
    </xf>
    <xf numFmtId="0" fontId="3" fillId="4" borderId="2" xfId="0" applyFont="1" applyFill="1" applyBorder="1" applyAlignment="1" applyProtection="1">
      <alignment horizontal="left" vertical="top" wrapText="1" readingOrder="1"/>
      <protection locked="0"/>
    </xf>
    <xf numFmtId="0" fontId="3" fillId="5" borderId="2" xfId="0" applyFont="1" applyFill="1" applyBorder="1" applyAlignment="1" applyProtection="1">
      <alignment horizontal="left" vertical="top" wrapText="1" readingOrder="1"/>
      <protection locked="0"/>
    </xf>
    <xf numFmtId="0" fontId="3" fillId="8" borderId="2" xfId="0" applyFont="1" applyFill="1" applyBorder="1" applyAlignment="1" applyProtection="1">
      <alignment horizontal="left" vertical="top" wrapText="1" readingOrder="1"/>
      <protection locked="0"/>
    </xf>
    <xf numFmtId="0" fontId="3" fillId="8" borderId="2" xfId="0" applyFont="1" applyFill="1" applyBorder="1" applyAlignment="1" applyProtection="1">
      <alignment horizontal="center" vertical="top" wrapText="1" readingOrder="1"/>
      <protection locked="0"/>
    </xf>
    <xf numFmtId="0" fontId="9" fillId="0" borderId="2" xfId="0" applyFont="1" applyBorder="1" applyAlignment="1" applyProtection="1">
      <alignment horizontal="center" vertical="top" wrapText="1" readingOrder="1"/>
      <protection locked="0"/>
    </xf>
    <xf numFmtId="164" fontId="3" fillId="8" borderId="2" xfId="0" applyNumberFormat="1" applyFont="1" applyFill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view="pageLayout" topLeftCell="A4" zoomScaleNormal="70" zoomScaleSheetLayoutView="70" workbookViewId="0">
      <selection activeCell="F132" sqref="F132"/>
    </sheetView>
  </sheetViews>
  <sheetFormatPr defaultColWidth="9.08984375" defaultRowHeight="15.5" x14ac:dyDescent="0.35"/>
  <cols>
    <col min="1" max="1" width="13.453125" style="18" customWidth="1"/>
    <col min="2" max="2" width="34.08984375" style="18" customWidth="1"/>
    <col min="3" max="3" width="14.6328125" style="21" customWidth="1"/>
    <col min="4" max="4" width="9.90625" style="18" customWidth="1"/>
    <col min="5" max="5" width="15.36328125" style="21" customWidth="1"/>
    <col min="6" max="6" width="15.08984375" style="21" customWidth="1"/>
    <col min="7" max="7" width="18.6328125" style="21" bestFit="1" customWidth="1"/>
    <col min="8" max="8" width="42.08984375" style="18" customWidth="1"/>
    <col min="9" max="9" width="6.90625" style="21" customWidth="1"/>
    <col min="10" max="12" width="12.453125" style="21" customWidth="1"/>
    <col min="13" max="13" width="9.08984375" style="6" customWidth="1"/>
    <col min="14" max="16384" width="9.08984375" style="6"/>
  </cols>
  <sheetData>
    <row r="1" spans="1:12" s="1" customFormat="1" x14ac:dyDescent="0.35">
      <c r="A1" s="17"/>
      <c r="B1" s="17"/>
      <c r="C1" s="20"/>
      <c r="D1" s="17"/>
      <c r="E1" s="20"/>
      <c r="F1" s="20"/>
      <c r="G1" s="20"/>
      <c r="H1" s="41" t="s">
        <v>350</v>
      </c>
      <c r="I1" s="41"/>
      <c r="J1" s="41"/>
      <c r="K1" s="41"/>
      <c r="L1" s="41"/>
    </row>
    <row r="2" spans="1:12" s="1" customFormat="1" x14ac:dyDescent="0.35">
      <c r="A2" s="17"/>
      <c r="B2" s="17"/>
      <c r="C2" s="20"/>
      <c r="D2" s="17"/>
      <c r="E2" s="20"/>
      <c r="F2" s="20"/>
      <c r="G2" s="20"/>
      <c r="H2" s="41" t="s">
        <v>352</v>
      </c>
      <c r="I2" s="41"/>
      <c r="J2" s="41"/>
      <c r="K2" s="41"/>
      <c r="L2" s="41"/>
    </row>
    <row r="3" spans="1:12" s="1" customFormat="1" x14ac:dyDescent="0.35">
      <c r="A3" s="17"/>
      <c r="B3" s="17"/>
      <c r="C3" s="20"/>
      <c r="D3" s="17"/>
      <c r="E3" s="20"/>
      <c r="F3" s="20"/>
      <c r="G3" s="20"/>
      <c r="H3" s="42" t="s">
        <v>351</v>
      </c>
      <c r="I3" s="42"/>
      <c r="J3" s="42"/>
      <c r="K3" s="42"/>
      <c r="L3" s="42"/>
    </row>
    <row r="4" spans="1:12" s="1" customFormat="1" x14ac:dyDescent="0.35">
      <c r="A4" s="17"/>
      <c r="B4" s="17"/>
      <c r="C4" s="20"/>
      <c r="D4" s="17"/>
      <c r="E4" s="20"/>
      <c r="F4" s="20"/>
      <c r="G4" s="20"/>
      <c r="H4" s="17"/>
      <c r="I4" s="20"/>
      <c r="J4" s="20"/>
      <c r="K4" s="20"/>
      <c r="L4" s="20"/>
    </row>
    <row r="5" spans="1:12" s="2" customFormat="1" x14ac:dyDescent="0.35">
      <c r="A5" s="43" t="s">
        <v>353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s="2" customFormat="1" x14ac:dyDescent="0.35">
      <c r="A6" s="43" t="s">
        <v>354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s="2" customFormat="1" x14ac:dyDescent="0.35">
      <c r="A7" s="18"/>
      <c r="B7" s="18"/>
      <c r="C7" s="21"/>
      <c r="D7" s="18"/>
      <c r="E7" s="21"/>
      <c r="F7" s="21"/>
      <c r="G7" s="21"/>
      <c r="H7" s="18"/>
      <c r="I7" s="21"/>
      <c r="J7" s="21"/>
      <c r="K7" s="21"/>
      <c r="L7" s="21"/>
    </row>
    <row r="8" spans="1:12" s="24" customFormat="1" x14ac:dyDescent="0.35">
      <c r="A8" s="49" t="s">
        <v>0</v>
      </c>
      <c r="B8" s="49" t="s">
        <v>345</v>
      </c>
      <c r="C8" s="49" t="s">
        <v>1</v>
      </c>
      <c r="D8" s="49" t="s">
        <v>2</v>
      </c>
      <c r="E8" s="49" t="s">
        <v>346</v>
      </c>
      <c r="F8" s="49" t="s">
        <v>348</v>
      </c>
      <c r="G8" s="49" t="s">
        <v>349</v>
      </c>
      <c r="H8" s="49" t="s">
        <v>347</v>
      </c>
      <c r="I8" s="49"/>
      <c r="J8" s="49"/>
      <c r="K8" s="49"/>
      <c r="L8" s="49"/>
    </row>
    <row r="9" spans="1:12" s="24" customFormat="1" ht="14" customHeight="1" x14ac:dyDescent="0.35">
      <c r="A9" s="49"/>
      <c r="B9" s="49"/>
      <c r="C9" s="49"/>
      <c r="D9" s="49"/>
      <c r="E9" s="49"/>
      <c r="F9" s="49"/>
      <c r="G9" s="49"/>
      <c r="H9" s="49" t="s">
        <v>345</v>
      </c>
      <c r="I9" s="49" t="s">
        <v>6</v>
      </c>
      <c r="J9" s="49" t="s">
        <v>7</v>
      </c>
      <c r="K9" s="49"/>
      <c r="L9" s="49"/>
    </row>
    <row r="10" spans="1:12" s="24" customFormat="1" x14ac:dyDescent="0.35">
      <c r="A10" s="49"/>
      <c r="B10" s="49"/>
      <c r="C10" s="49"/>
      <c r="D10" s="49"/>
      <c r="E10" s="49"/>
      <c r="F10" s="49"/>
      <c r="G10" s="49"/>
      <c r="H10" s="49"/>
      <c r="I10" s="49"/>
      <c r="J10" s="25" t="s">
        <v>342</v>
      </c>
      <c r="K10" s="25" t="s">
        <v>343</v>
      </c>
      <c r="L10" s="25" t="s">
        <v>344</v>
      </c>
    </row>
    <row r="11" spans="1:12" s="2" customFormat="1" ht="32" customHeight="1" x14ac:dyDescent="0.35">
      <c r="A11" s="26" t="s">
        <v>8</v>
      </c>
      <c r="B11" s="48" t="s">
        <v>9</v>
      </c>
      <c r="C11" s="48"/>
      <c r="D11" s="48"/>
      <c r="E11" s="27">
        <f>E12+E44</f>
        <v>28563495.539999999</v>
      </c>
      <c r="F11" s="27">
        <f>F12+F44</f>
        <v>47246878</v>
      </c>
      <c r="G11" s="27">
        <f>G12+G44</f>
        <v>80893028</v>
      </c>
      <c r="H11" s="44"/>
      <c r="I11" s="44"/>
      <c r="J11" s="44"/>
      <c r="K11" s="44"/>
      <c r="L11" s="44"/>
    </row>
    <row r="12" spans="1:12" s="2" customFormat="1" ht="32" customHeight="1" x14ac:dyDescent="0.35">
      <c r="A12" s="28" t="s">
        <v>10</v>
      </c>
      <c r="B12" s="54" t="s">
        <v>11</v>
      </c>
      <c r="C12" s="54"/>
      <c r="D12" s="54"/>
      <c r="E12" s="29">
        <f>E13+E30+E36+E41</f>
        <v>3553686</v>
      </c>
      <c r="F12" s="29">
        <f>F13+F30+F36+F41</f>
        <v>5804742</v>
      </c>
      <c r="G12" s="29">
        <f>G13+G30+G36+G41</f>
        <v>3055277</v>
      </c>
      <c r="H12" s="45"/>
      <c r="I12" s="45"/>
      <c r="J12" s="45"/>
      <c r="K12" s="45"/>
      <c r="L12" s="45"/>
    </row>
    <row r="13" spans="1:12" s="2" customFormat="1" ht="46.5" customHeight="1" x14ac:dyDescent="0.35">
      <c r="A13" s="30" t="s">
        <v>12</v>
      </c>
      <c r="B13" s="50" t="s">
        <v>13</v>
      </c>
      <c r="C13" s="50"/>
      <c r="D13" s="50"/>
      <c r="E13" s="32">
        <f>E14+E20</f>
        <v>1333800</v>
      </c>
      <c r="F13" s="32">
        <f>F14+F20</f>
        <v>1352800</v>
      </c>
      <c r="G13" s="32">
        <f>G14+G20</f>
        <v>1440800</v>
      </c>
      <c r="H13" s="47"/>
      <c r="I13" s="47"/>
      <c r="J13" s="47"/>
      <c r="K13" s="47"/>
      <c r="L13" s="47"/>
    </row>
    <row r="14" spans="1:12" s="2" customFormat="1" ht="47.4" customHeight="1" x14ac:dyDescent="0.35">
      <c r="A14" s="33" t="s">
        <v>14</v>
      </c>
      <c r="B14" s="53" t="s">
        <v>15</v>
      </c>
      <c r="C14" s="53"/>
      <c r="D14" s="53"/>
      <c r="E14" s="34">
        <f>SUM(E15:E15)</f>
        <v>150000</v>
      </c>
      <c r="F14" s="34">
        <f>SUM(F15:F15)</f>
        <v>150000</v>
      </c>
      <c r="G14" s="34">
        <f>SUM(G15:G15)</f>
        <v>150000</v>
      </c>
      <c r="H14" s="46"/>
      <c r="I14" s="46"/>
      <c r="J14" s="46"/>
      <c r="K14" s="46"/>
      <c r="L14" s="46"/>
    </row>
    <row r="15" spans="1:12" s="2" customFormat="1" ht="46.5" x14ac:dyDescent="0.35">
      <c r="A15" s="50" t="s">
        <v>16</v>
      </c>
      <c r="B15" s="50" t="s">
        <v>17</v>
      </c>
      <c r="C15" s="47" t="s">
        <v>18</v>
      </c>
      <c r="D15" s="50" t="s">
        <v>22</v>
      </c>
      <c r="E15" s="47">
        <v>150000</v>
      </c>
      <c r="F15" s="47">
        <v>150000</v>
      </c>
      <c r="G15" s="47">
        <v>150000</v>
      </c>
      <c r="H15" s="30" t="s">
        <v>19</v>
      </c>
      <c r="I15" s="31" t="s">
        <v>20</v>
      </c>
      <c r="J15" s="31" t="s">
        <v>21</v>
      </c>
      <c r="K15" s="31" t="s">
        <v>21</v>
      </c>
      <c r="L15" s="31" t="s">
        <v>21</v>
      </c>
    </row>
    <row r="16" spans="1:12" s="2" customFormat="1" ht="31" x14ac:dyDescent="0.35">
      <c r="A16" s="50"/>
      <c r="B16" s="50"/>
      <c r="C16" s="47"/>
      <c r="D16" s="50"/>
      <c r="E16" s="47"/>
      <c r="F16" s="47"/>
      <c r="G16" s="47"/>
      <c r="H16" s="30" t="s">
        <v>23</v>
      </c>
      <c r="I16" s="31" t="s">
        <v>20</v>
      </c>
      <c r="J16" s="31" t="s">
        <v>24</v>
      </c>
      <c r="K16" s="31" t="s">
        <v>24</v>
      </c>
      <c r="L16" s="31" t="s">
        <v>24</v>
      </c>
    </row>
    <row r="17" spans="1:12" s="2" customFormat="1" ht="46.5" x14ac:dyDescent="0.35">
      <c r="A17" s="50"/>
      <c r="B17" s="50"/>
      <c r="C17" s="47"/>
      <c r="D17" s="50"/>
      <c r="E17" s="47">
        <v>0</v>
      </c>
      <c r="F17" s="47">
        <v>0</v>
      </c>
      <c r="G17" s="47">
        <v>0</v>
      </c>
      <c r="H17" s="30" t="s">
        <v>25</v>
      </c>
      <c r="I17" s="31" t="s">
        <v>20</v>
      </c>
      <c r="J17" s="31" t="s">
        <v>26</v>
      </c>
      <c r="K17" s="31" t="s">
        <v>26</v>
      </c>
      <c r="L17" s="31" t="s">
        <v>26</v>
      </c>
    </row>
    <row r="18" spans="1:12" s="2" customFormat="1" ht="31" x14ac:dyDescent="0.35">
      <c r="A18" s="50"/>
      <c r="B18" s="50"/>
      <c r="C18" s="47"/>
      <c r="D18" s="50"/>
      <c r="E18" s="47">
        <v>0</v>
      </c>
      <c r="F18" s="47">
        <v>0</v>
      </c>
      <c r="G18" s="47">
        <v>0</v>
      </c>
      <c r="H18" s="30" t="s">
        <v>27</v>
      </c>
      <c r="I18" s="31" t="s">
        <v>20</v>
      </c>
      <c r="J18" s="31" t="s">
        <v>28</v>
      </c>
      <c r="K18" s="31" t="s">
        <v>28</v>
      </c>
      <c r="L18" s="31" t="s">
        <v>28</v>
      </c>
    </row>
    <row r="19" spans="1:12" s="2" customFormat="1" hidden="1" x14ac:dyDescent="0.35">
      <c r="A19" s="30"/>
      <c r="B19" s="30"/>
      <c r="C19" s="31"/>
      <c r="D19" s="30"/>
      <c r="E19" s="35"/>
      <c r="F19" s="35"/>
      <c r="G19" s="35"/>
      <c r="H19" s="30"/>
      <c r="I19" s="31"/>
      <c r="J19" s="31"/>
      <c r="K19" s="31"/>
      <c r="L19" s="31"/>
    </row>
    <row r="20" spans="1:12" s="2" customFormat="1" ht="32" customHeight="1" x14ac:dyDescent="0.35">
      <c r="A20" s="33" t="s">
        <v>29</v>
      </c>
      <c r="B20" s="53" t="s">
        <v>358</v>
      </c>
      <c r="C20" s="53"/>
      <c r="D20" s="53"/>
      <c r="E20" s="34">
        <f>E21+E27</f>
        <v>1183800</v>
      </c>
      <c r="F20" s="34">
        <f>F21+F27</f>
        <v>1202800</v>
      </c>
      <c r="G20" s="34">
        <f>G21+G27</f>
        <v>1290800</v>
      </c>
      <c r="H20" s="46"/>
      <c r="I20" s="46"/>
      <c r="J20" s="46"/>
      <c r="K20" s="46"/>
      <c r="L20" s="46"/>
    </row>
    <row r="21" spans="1:12" s="2" customFormat="1" ht="31" x14ac:dyDescent="0.35">
      <c r="A21" s="50" t="s">
        <v>30</v>
      </c>
      <c r="B21" s="50" t="s">
        <v>31</v>
      </c>
      <c r="C21" s="47" t="s">
        <v>32</v>
      </c>
      <c r="D21" s="30" t="s">
        <v>357</v>
      </c>
      <c r="E21" s="32">
        <f>SUM(E22:E26)</f>
        <v>1176000</v>
      </c>
      <c r="F21" s="32">
        <f>SUM(F22:F26)</f>
        <v>1192000</v>
      </c>
      <c r="G21" s="32">
        <f>SUM(G22:G26)</f>
        <v>1280000</v>
      </c>
      <c r="H21" s="30" t="s">
        <v>33</v>
      </c>
      <c r="I21" s="31" t="s">
        <v>20</v>
      </c>
      <c r="J21" s="31" t="s">
        <v>34</v>
      </c>
      <c r="K21" s="31" t="s">
        <v>35</v>
      </c>
      <c r="L21" s="31" t="s">
        <v>36</v>
      </c>
    </row>
    <row r="22" spans="1:12" s="2" customFormat="1" ht="31" x14ac:dyDescent="0.35">
      <c r="A22" s="50"/>
      <c r="B22" s="50"/>
      <c r="C22" s="47"/>
      <c r="D22" s="30" t="s">
        <v>37</v>
      </c>
      <c r="E22" s="35">
        <v>518302.2</v>
      </c>
      <c r="F22" s="35">
        <v>500000</v>
      </c>
      <c r="G22" s="35">
        <v>500000</v>
      </c>
      <c r="H22" s="30" t="s">
        <v>38</v>
      </c>
      <c r="I22" s="31" t="s">
        <v>20</v>
      </c>
      <c r="J22" s="31" t="s">
        <v>39</v>
      </c>
      <c r="K22" s="31" t="s">
        <v>39</v>
      </c>
      <c r="L22" s="31" t="s">
        <v>40</v>
      </c>
    </row>
    <row r="23" spans="1:12" s="2" customFormat="1" x14ac:dyDescent="0.35">
      <c r="A23" s="50"/>
      <c r="B23" s="50"/>
      <c r="C23" s="47"/>
      <c r="D23" s="50" t="s">
        <v>22</v>
      </c>
      <c r="E23" s="47">
        <v>657697.80000000005</v>
      </c>
      <c r="F23" s="47">
        <v>692000</v>
      </c>
      <c r="G23" s="47">
        <v>780000</v>
      </c>
      <c r="H23" s="30" t="s">
        <v>41</v>
      </c>
      <c r="I23" s="31" t="s">
        <v>20</v>
      </c>
      <c r="J23" s="31" t="s">
        <v>42</v>
      </c>
      <c r="K23" s="31" t="s">
        <v>42</v>
      </c>
      <c r="L23" s="31" t="s">
        <v>43</v>
      </c>
    </row>
    <row r="24" spans="1:12" s="2" customFormat="1" ht="46.5" x14ac:dyDescent="0.35">
      <c r="A24" s="50"/>
      <c r="B24" s="50"/>
      <c r="C24" s="47"/>
      <c r="D24" s="50"/>
      <c r="E24" s="47">
        <v>0</v>
      </c>
      <c r="F24" s="47">
        <v>0</v>
      </c>
      <c r="G24" s="47">
        <v>0</v>
      </c>
      <c r="H24" s="30" t="s">
        <v>44</v>
      </c>
      <c r="I24" s="31" t="s">
        <v>20</v>
      </c>
      <c r="J24" s="31" t="s">
        <v>45</v>
      </c>
      <c r="K24" s="31" t="s">
        <v>46</v>
      </c>
      <c r="L24" s="31" t="s">
        <v>47</v>
      </c>
    </row>
    <row r="25" spans="1:12" s="2" customFormat="1" hidden="1" x14ac:dyDescent="0.35">
      <c r="A25" s="30"/>
      <c r="B25" s="30"/>
      <c r="C25" s="31"/>
      <c r="D25" s="30"/>
      <c r="E25" s="35"/>
      <c r="F25" s="35"/>
      <c r="G25" s="35"/>
      <c r="H25" s="30"/>
      <c r="I25" s="31"/>
      <c r="J25" s="31"/>
      <c r="K25" s="31"/>
      <c r="L25" s="31"/>
    </row>
    <row r="26" spans="1:12" s="2" customFormat="1" hidden="1" x14ac:dyDescent="0.35">
      <c r="A26" s="30"/>
      <c r="B26" s="30"/>
      <c r="C26" s="31"/>
      <c r="D26" s="30"/>
      <c r="E26" s="35"/>
      <c r="F26" s="35"/>
      <c r="G26" s="35"/>
      <c r="H26" s="30"/>
      <c r="I26" s="31"/>
      <c r="J26" s="31"/>
      <c r="K26" s="31"/>
      <c r="L26" s="31"/>
    </row>
    <row r="27" spans="1:12" s="2" customFormat="1" ht="62" x14ac:dyDescent="0.35">
      <c r="A27" s="50" t="s">
        <v>48</v>
      </c>
      <c r="B27" s="50" t="s">
        <v>49</v>
      </c>
      <c r="C27" s="47" t="s">
        <v>50</v>
      </c>
      <c r="D27" s="50" t="s">
        <v>22</v>
      </c>
      <c r="E27" s="47">
        <v>7800</v>
      </c>
      <c r="F27" s="47">
        <v>10800</v>
      </c>
      <c r="G27" s="47">
        <v>10800</v>
      </c>
      <c r="H27" s="30" t="s">
        <v>51</v>
      </c>
      <c r="I27" s="31" t="s">
        <v>20</v>
      </c>
      <c r="J27" s="31" t="s">
        <v>52</v>
      </c>
      <c r="K27" s="31" t="s">
        <v>52</v>
      </c>
      <c r="L27" s="31" t="s">
        <v>52</v>
      </c>
    </row>
    <row r="28" spans="1:12" s="2" customFormat="1" ht="31" x14ac:dyDescent="0.35">
      <c r="A28" s="50"/>
      <c r="B28" s="50"/>
      <c r="C28" s="47"/>
      <c r="D28" s="50"/>
      <c r="E28" s="47"/>
      <c r="F28" s="47"/>
      <c r="G28" s="47"/>
      <c r="H28" s="30" t="s">
        <v>53</v>
      </c>
      <c r="I28" s="31" t="s">
        <v>20</v>
      </c>
      <c r="J28" s="31" t="s">
        <v>28</v>
      </c>
      <c r="K28" s="31" t="s">
        <v>54</v>
      </c>
      <c r="L28" s="31" t="s">
        <v>54</v>
      </c>
    </row>
    <row r="29" spans="1:12" s="2" customFormat="1" hidden="1" x14ac:dyDescent="0.35">
      <c r="A29" s="30"/>
      <c r="B29" s="30"/>
      <c r="C29" s="31"/>
      <c r="D29" s="30"/>
      <c r="E29" s="35"/>
      <c r="F29" s="35"/>
      <c r="G29" s="35"/>
      <c r="H29" s="30"/>
      <c r="I29" s="31"/>
      <c r="J29" s="31"/>
      <c r="K29" s="31"/>
      <c r="L29" s="31"/>
    </row>
    <row r="30" spans="1:12" s="2" customFormat="1" x14ac:dyDescent="0.35">
      <c r="A30" s="30" t="s">
        <v>55</v>
      </c>
      <c r="B30" s="50" t="s">
        <v>56</v>
      </c>
      <c r="C30" s="50"/>
      <c r="D30" s="50"/>
      <c r="E30" s="32">
        <f>E31+E35</f>
        <v>30000</v>
      </c>
      <c r="F30" s="32">
        <f>F31+F35</f>
        <v>0</v>
      </c>
      <c r="G30" s="32">
        <f>G31+G35</f>
        <v>0</v>
      </c>
      <c r="H30" s="47"/>
      <c r="I30" s="47"/>
      <c r="J30" s="47"/>
      <c r="K30" s="47"/>
      <c r="L30" s="47"/>
    </row>
    <row r="31" spans="1:12" s="2" customFormat="1" ht="32" customHeight="1" x14ac:dyDescent="0.35">
      <c r="A31" s="33" t="s">
        <v>57</v>
      </c>
      <c r="B31" s="53" t="s">
        <v>58</v>
      </c>
      <c r="C31" s="53"/>
      <c r="D31" s="53"/>
      <c r="E31" s="34">
        <f>SUM(E32:E32)</f>
        <v>30000</v>
      </c>
      <c r="F31" s="34">
        <f>SUM(F32:F32)</f>
        <v>0</v>
      </c>
      <c r="G31" s="34">
        <f>SUM(G32:G32)</f>
        <v>0</v>
      </c>
      <c r="H31" s="46"/>
      <c r="I31" s="46"/>
      <c r="J31" s="46"/>
      <c r="K31" s="46"/>
      <c r="L31" s="46"/>
    </row>
    <row r="32" spans="1:12" s="2" customFormat="1" x14ac:dyDescent="0.35">
      <c r="A32" s="50" t="s">
        <v>59</v>
      </c>
      <c r="B32" s="50" t="s">
        <v>60</v>
      </c>
      <c r="C32" s="47" t="s">
        <v>32</v>
      </c>
      <c r="D32" s="50" t="s">
        <v>22</v>
      </c>
      <c r="E32" s="47">
        <v>30000</v>
      </c>
      <c r="F32" s="47">
        <f>SUM(F33:F34)</f>
        <v>0</v>
      </c>
      <c r="G32" s="47">
        <f>SUM(G33:G34)</f>
        <v>0</v>
      </c>
      <c r="H32" s="30" t="s">
        <v>61</v>
      </c>
      <c r="I32" s="31" t="s">
        <v>62</v>
      </c>
      <c r="J32" s="31" t="s">
        <v>63</v>
      </c>
      <c r="K32" s="31" t="s">
        <v>64</v>
      </c>
      <c r="L32" s="31" t="s">
        <v>64</v>
      </c>
    </row>
    <row r="33" spans="1:12" s="2" customFormat="1" x14ac:dyDescent="0.35">
      <c r="A33" s="50"/>
      <c r="B33" s="50"/>
      <c r="C33" s="47"/>
      <c r="D33" s="50"/>
      <c r="E33" s="47"/>
      <c r="F33" s="47">
        <v>0</v>
      </c>
      <c r="G33" s="47">
        <v>0</v>
      </c>
      <c r="H33" s="30" t="s">
        <v>65</v>
      </c>
      <c r="I33" s="31" t="s">
        <v>20</v>
      </c>
      <c r="J33" s="31" t="s">
        <v>66</v>
      </c>
      <c r="K33" s="31" t="s">
        <v>64</v>
      </c>
      <c r="L33" s="31" t="s">
        <v>64</v>
      </c>
    </row>
    <row r="34" spans="1:12" s="2" customFormat="1" hidden="1" x14ac:dyDescent="0.35">
      <c r="A34" s="30"/>
      <c r="B34" s="30"/>
      <c r="C34" s="31"/>
      <c r="D34" s="30"/>
      <c r="E34" s="35"/>
      <c r="F34" s="35"/>
      <c r="G34" s="35"/>
      <c r="H34" s="30"/>
      <c r="I34" s="31"/>
      <c r="J34" s="31"/>
      <c r="K34" s="31"/>
      <c r="L34" s="31"/>
    </row>
    <row r="35" spans="1:12" s="2" customFormat="1" ht="32" customHeight="1" x14ac:dyDescent="0.35">
      <c r="A35" s="33" t="s">
        <v>67</v>
      </c>
      <c r="B35" s="53" t="s">
        <v>68</v>
      </c>
      <c r="C35" s="53"/>
      <c r="D35" s="53"/>
      <c r="E35" s="36">
        <v>0</v>
      </c>
      <c r="F35" s="36">
        <v>0</v>
      </c>
      <c r="G35" s="36">
        <v>0</v>
      </c>
      <c r="H35" s="46"/>
      <c r="I35" s="46"/>
      <c r="J35" s="46"/>
      <c r="K35" s="46"/>
      <c r="L35" s="46"/>
    </row>
    <row r="36" spans="1:12" s="2" customFormat="1" ht="32" customHeight="1" x14ac:dyDescent="0.35">
      <c r="A36" s="30" t="s">
        <v>69</v>
      </c>
      <c r="B36" s="50" t="s">
        <v>70</v>
      </c>
      <c r="C36" s="50"/>
      <c r="D36" s="50"/>
      <c r="E36" s="32">
        <f>SUM(E37:E39)</f>
        <v>2189886</v>
      </c>
      <c r="F36" s="32">
        <f>SUM(F37:F39)</f>
        <v>4451942</v>
      </c>
      <c r="G36" s="32">
        <f>SUM(G37:G39)</f>
        <v>1614477</v>
      </c>
      <c r="H36" s="47"/>
      <c r="I36" s="47"/>
      <c r="J36" s="47"/>
      <c r="K36" s="47"/>
      <c r="L36" s="47"/>
    </row>
    <row r="37" spans="1:12" s="2" customFormat="1" ht="32" customHeight="1" x14ac:dyDescent="0.35">
      <c r="A37" s="33" t="s">
        <v>71</v>
      </c>
      <c r="B37" s="53" t="s">
        <v>72</v>
      </c>
      <c r="C37" s="53"/>
      <c r="D37" s="53"/>
      <c r="E37" s="36">
        <v>0</v>
      </c>
      <c r="F37" s="36">
        <v>0</v>
      </c>
      <c r="G37" s="36">
        <v>0</v>
      </c>
      <c r="H37" s="46"/>
      <c r="I37" s="46"/>
      <c r="J37" s="46"/>
      <c r="K37" s="46"/>
      <c r="L37" s="46"/>
    </row>
    <row r="38" spans="1:12" s="2" customFormat="1" x14ac:dyDescent="0.35">
      <c r="A38" s="33" t="s">
        <v>73</v>
      </c>
      <c r="B38" s="53" t="s">
        <v>74</v>
      </c>
      <c r="C38" s="53"/>
      <c r="D38" s="53"/>
      <c r="E38" s="36">
        <v>0</v>
      </c>
      <c r="F38" s="36">
        <v>0</v>
      </c>
      <c r="G38" s="36">
        <v>0</v>
      </c>
      <c r="H38" s="46"/>
      <c r="I38" s="46"/>
      <c r="J38" s="46"/>
      <c r="K38" s="46"/>
      <c r="L38" s="46"/>
    </row>
    <row r="39" spans="1:12" s="2" customFormat="1" x14ac:dyDescent="0.35">
      <c r="A39" s="33" t="s">
        <v>75</v>
      </c>
      <c r="B39" s="53" t="s">
        <v>76</v>
      </c>
      <c r="C39" s="53"/>
      <c r="D39" s="53"/>
      <c r="E39" s="34">
        <f t="shared" ref="E39:G39" si="0">SUM(E40:E40)</f>
        <v>2189886</v>
      </c>
      <c r="F39" s="34">
        <f t="shared" si="0"/>
        <v>4451942</v>
      </c>
      <c r="G39" s="34">
        <f t="shared" si="0"/>
        <v>1614477</v>
      </c>
      <c r="H39" s="46"/>
      <c r="I39" s="46"/>
      <c r="J39" s="46"/>
      <c r="K39" s="46"/>
      <c r="L39" s="46"/>
    </row>
    <row r="40" spans="1:12" s="2" customFormat="1" ht="46.5" x14ac:dyDescent="0.35">
      <c r="A40" s="30" t="s">
        <v>77</v>
      </c>
      <c r="B40" s="30" t="s">
        <v>78</v>
      </c>
      <c r="C40" s="31" t="s">
        <v>79</v>
      </c>
      <c r="D40" s="30" t="s">
        <v>22</v>
      </c>
      <c r="E40" s="35">
        <v>2189886</v>
      </c>
      <c r="F40" s="35">
        <v>4451942</v>
      </c>
      <c r="G40" s="35">
        <v>1614477</v>
      </c>
      <c r="H40" s="30" t="s">
        <v>61</v>
      </c>
      <c r="I40" s="31" t="s">
        <v>62</v>
      </c>
      <c r="J40" s="31" t="s">
        <v>80</v>
      </c>
      <c r="K40" s="31">
        <v>50</v>
      </c>
      <c r="L40" s="31">
        <v>25</v>
      </c>
    </row>
    <row r="41" spans="1:12" s="2" customFormat="1" ht="31" x14ac:dyDescent="0.35">
      <c r="A41" s="30" t="s">
        <v>81</v>
      </c>
      <c r="B41" s="30" t="s">
        <v>82</v>
      </c>
      <c r="C41" s="31"/>
      <c r="D41" s="30"/>
      <c r="E41" s="32">
        <f>SUM(E42:E43)</f>
        <v>0</v>
      </c>
      <c r="F41" s="32">
        <f>SUM(F42:F43)</f>
        <v>0</v>
      </c>
      <c r="G41" s="32">
        <f>SUM(G42:G43)</f>
        <v>0</v>
      </c>
      <c r="H41" s="30"/>
      <c r="I41" s="31"/>
      <c r="J41" s="31"/>
      <c r="K41" s="31"/>
      <c r="L41" s="31"/>
    </row>
    <row r="42" spans="1:12" s="2" customFormat="1" x14ac:dyDescent="0.35">
      <c r="A42" s="33" t="s">
        <v>83</v>
      </c>
      <c r="B42" s="53" t="s">
        <v>84</v>
      </c>
      <c r="C42" s="53"/>
      <c r="D42" s="53"/>
      <c r="E42" s="36">
        <v>0</v>
      </c>
      <c r="F42" s="36">
        <v>0</v>
      </c>
      <c r="G42" s="36">
        <v>0</v>
      </c>
      <c r="H42" s="46"/>
      <c r="I42" s="46"/>
      <c r="J42" s="46"/>
      <c r="K42" s="46"/>
      <c r="L42" s="46"/>
    </row>
    <row r="43" spans="1:12" s="2" customFormat="1" x14ac:dyDescent="0.35">
      <c r="A43" s="33" t="s">
        <v>85</v>
      </c>
      <c r="B43" s="53" t="s">
        <v>86</v>
      </c>
      <c r="C43" s="53"/>
      <c r="D43" s="53"/>
      <c r="E43" s="36">
        <v>0</v>
      </c>
      <c r="F43" s="36">
        <v>0</v>
      </c>
      <c r="G43" s="36">
        <v>0</v>
      </c>
      <c r="H43" s="46"/>
      <c r="I43" s="46"/>
      <c r="J43" s="46"/>
      <c r="K43" s="46"/>
      <c r="L43" s="46"/>
    </row>
    <row r="44" spans="1:12" s="2" customFormat="1" ht="63" customHeight="1" x14ac:dyDescent="0.35">
      <c r="A44" s="28" t="s">
        <v>87</v>
      </c>
      <c r="B44" s="54" t="s">
        <v>88</v>
      </c>
      <c r="C44" s="54"/>
      <c r="D44" s="54"/>
      <c r="E44" s="29">
        <f>E45+E166+E183</f>
        <v>25009809.539999999</v>
      </c>
      <c r="F44" s="29">
        <f>F45+F166+F183</f>
        <v>41442136</v>
      </c>
      <c r="G44" s="29">
        <f>G45+G166+G183</f>
        <v>77837751</v>
      </c>
      <c r="H44" s="45"/>
      <c r="I44" s="45"/>
      <c r="J44" s="45"/>
      <c r="K44" s="45"/>
      <c r="L44" s="45"/>
    </row>
    <row r="45" spans="1:12" s="2" customFormat="1" ht="32" customHeight="1" x14ac:dyDescent="0.35">
      <c r="A45" s="30" t="s">
        <v>89</v>
      </c>
      <c r="B45" s="50" t="s">
        <v>90</v>
      </c>
      <c r="C45" s="50"/>
      <c r="D45" s="50"/>
      <c r="E45" s="32">
        <f>E46+E131+E132+E165</f>
        <v>16434345.539999999</v>
      </c>
      <c r="F45" s="32">
        <f>F46+F131+F132+F165</f>
        <v>17577359</v>
      </c>
      <c r="G45" s="32">
        <f>G46+G131+G132+G165</f>
        <v>17450089</v>
      </c>
      <c r="H45" s="30"/>
      <c r="I45" s="31"/>
      <c r="J45" s="31"/>
      <c r="K45" s="31"/>
      <c r="L45" s="31"/>
    </row>
    <row r="46" spans="1:12" s="2" customFormat="1" ht="32" customHeight="1" x14ac:dyDescent="0.35">
      <c r="A46" s="33" t="s">
        <v>91</v>
      </c>
      <c r="B46" s="53" t="s">
        <v>92</v>
      </c>
      <c r="C46" s="53"/>
      <c r="D46" s="53"/>
      <c r="E46" s="34">
        <f>E47+E56+E68+E77+E86+E94+E103+E112+E121+E130</f>
        <v>13330229.539999999</v>
      </c>
      <c r="F46" s="34">
        <f>F47+F56+F68+F77+F86+F94+F103+F112+F121+F130</f>
        <v>13888769</v>
      </c>
      <c r="G46" s="34">
        <f>G47+G56+G68+G77+G86+G94+G103+G112+G121+G130</f>
        <v>13926799</v>
      </c>
      <c r="H46" s="46"/>
      <c r="I46" s="46"/>
      <c r="J46" s="46"/>
      <c r="K46" s="46"/>
      <c r="L46" s="46"/>
    </row>
    <row r="47" spans="1:12" s="2" customFormat="1" ht="31" x14ac:dyDescent="0.35">
      <c r="A47" s="50" t="s">
        <v>93</v>
      </c>
      <c r="B47" s="50" t="s">
        <v>94</v>
      </c>
      <c r="C47" s="47" t="s">
        <v>95</v>
      </c>
      <c r="D47" s="30" t="s">
        <v>357</v>
      </c>
      <c r="E47" s="32">
        <f>SUM(E48:E55)</f>
        <v>1885542.1400000001</v>
      </c>
      <c r="F47" s="32">
        <f>SUM(F48:F55)</f>
        <v>1957891</v>
      </c>
      <c r="G47" s="32">
        <f>SUM(G48:G55)</f>
        <v>1957891</v>
      </c>
      <c r="H47" s="30" t="s">
        <v>96</v>
      </c>
      <c r="I47" s="31" t="s">
        <v>97</v>
      </c>
      <c r="J47" s="31" t="s">
        <v>98</v>
      </c>
      <c r="K47" s="31" t="s">
        <v>99</v>
      </c>
      <c r="L47" s="31" t="s">
        <v>99</v>
      </c>
    </row>
    <row r="48" spans="1:12" s="2" customFormat="1" x14ac:dyDescent="0.35">
      <c r="A48" s="50"/>
      <c r="B48" s="50"/>
      <c r="C48" s="47"/>
      <c r="D48" s="30" t="s">
        <v>37</v>
      </c>
      <c r="E48" s="35">
        <v>129825.14</v>
      </c>
      <c r="F48" s="35">
        <v>129825</v>
      </c>
      <c r="G48" s="35">
        <v>129825</v>
      </c>
      <c r="H48" s="30" t="s">
        <v>100</v>
      </c>
      <c r="I48" s="31" t="s">
        <v>101</v>
      </c>
      <c r="J48" s="31" t="s">
        <v>102</v>
      </c>
      <c r="K48" s="31" t="s">
        <v>103</v>
      </c>
      <c r="L48" s="31" t="s">
        <v>104</v>
      </c>
    </row>
    <row r="49" spans="1:12" s="2" customFormat="1" x14ac:dyDescent="0.35">
      <c r="A49" s="50"/>
      <c r="B49" s="50"/>
      <c r="C49" s="47"/>
      <c r="D49" s="30" t="s">
        <v>105</v>
      </c>
      <c r="E49" s="35">
        <v>227512</v>
      </c>
      <c r="F49" s="35">
        <v>213000</v>
      </c>
      <c r="G49" s="35">
        <v>213000</v>
      </c>
      <c r="H49" s="30" t="s">
        <v>106</v>
      </c>
      <c r="I49" s="31" t="s">
        <v>20</v>
      </c>
      <c r="J49" s="31" t="s">
        <v>107</v>
      </c>
      <c r="K49" s="31" t="s">
        <v>108</v>
      </c>
      <c r="L49" s="31" t="s">
        <v>109</v>
      </c>
    </row>
    <row r="50" spans="1:12" s="2" customFormat="1" x14ac:dyDescent="0.35">
      <c r="A50" s="50"/>
      <c r="B50" s="50"/>
      <c r="C50" s="47"/>
      <c r="D50" s="50" t="s">
        <v>22</v>
      </c>
      <c r="E50" s="51">
        <v>1528205</v>
      </c>
      <c r="F50" s="51">
        <v>1615066</v>
      </c>
      <c r="G50" s="51">
        <v>1615066</v>
      </c>
      <c r="H50" s="30" t="s">
        <v>110</v>
      </c>
      <c r="I50" s="31" t="s">
        <v>20</v>
      </c>
      <c r="J50" s="31" t="s">
        <v>111</v>
      </c>
      <c r="K50" s="31" t="s">
        <v>111</v>
      </c>
      <c r="L50" s="31" t="s">
        <v>111</v>
      </c>
    </row>
    <row r="51" spans="1:12" s="2" customFormat="1" ht="46.5" x14ac:dyDescent="0.35">
      <c r="A51" s="50"/>
      <c r="B51" s="50"/>
      <c r="C51" s="47"/>
      <c r="D51" s="50"/>
      <c r="E51" s="51"/>
      <c r="F51" s="51"/>
      <c r="G51" s="51"/>
      <c r="H51" s="30" t="s">
        <v>112</v>
      </c>
      <c r="I51" s="31" t="s">
        <v>62</v>
      </c>
      <c r="J51" s="31" t="s">
        <v>45</v>
      </c>
      <c r="K51" s="31" t="s">
        <v>113</v>
      </c>
      <c r="L51" s="31" t="s">
        <v>114</v>
      </c>
    </row>
    <row r="52" spans="1:12" s="2" customFormat="1" ht="46.5" x14ac:dyDescent="0.35">
      <c r="A52" s="50"/>
      <c r="B52" s="50"/>
      <c r="C52" s="47"/>
      <c r="D52" s="50"/>
      <c r="E52" s="51"/>
      <c r="F52" s="51"/>
      <c r="G52" s="51"/>
      <c r="H52" s="30" t="s">
        <v>362</v>
      </c>
      <c r="I52" s="31" t="s">
        <v>62</v>
      </c>
      <c r="J52" s="31" t="s">
        <v>66</v>
      </c>
      <c r="K52" s="31" t="s">
        <v>64</v>
      </c>
      <c r="L52" s="31" t="s">
        <v>64</v>
      </c>
    </row>
    <row r="53" spans="1:12" s="2" customFormat="1" hidden="1" x14ac:dyDescent="0.35">
      <c r="A53" s="30"/>
      <c r="B53" s="30"/>
      <c r="C53" s="31"/>
      <c r="D53" s="30"/>
      <c r="E53" s="35"/>
      <c r="F53" s="35"/>
      <c r="G53" s="35"/>
      <c r="H53" s="30"/>
      <c r="I53" s="31"/>
      <c r="J53" s="31"/>
      <c r="K53" s="31"/>
      <c r="L53" s="31"/>
    </row>
    <row r="54" spans="1:12" s="2" customFormat="1" hidden="1" x14ac:dyDescent="0.35">
      <c r="A54" s="30"/>
      <c r="B54" s="30"/>
      <c r="C54" s="31"/>
      <c r="D54" s="30"/>
      <c r="E54" s="35"/>
      <c r="F54" s="35"/>
      <c r="G54" s="35"/>
      <c r="H54" s="30"/>
      <c r="I54" s="31"/>
      <c r="J54" s="31"/>
      <c r="K54" s="31"/>
      <c r="L54" s="31"/>
    </row>
    <row r="55" spans="1:12" s="2" customFormat="1" hidden="1" x14ac:dyDescent="0.35">
      <c r="A55" s="30"/>
      <c r="B55" s="30"/>
      <c r="C55" s="31"/>
      <c r="D55" s="30"/>
      <c r="E55" s="35"/>
      <c r="F55" s="35"/>
      <c r="G55" s="35"/>
      <c r="H55" s="30"/>
      <c r="I55" s="31"/>
      <c r="J55" s="31"/>
      <c r="K55" s="31"/>
      <c r="L55" s="31"/>
    </row>
    <row r="56" spans="1:12" s="2" customFormat="1" ht="31" x14ac:dyDescent="0.35">
      <c r="A56" s="50" t="s">
        <v>116</v>
      </c>
      <c r="B56" s="50" t="s">
        <v>117</v>
      </c>
      <c r="C56" s="50" t="s">
        <v>95</v>
      </c>
      <c r="D56" s="30" t="s">
        <v>357</v>
      </c>
      <c r="E56" s="32">
        <f>SUM(E57:E67)</f>
        <v>636350.25</v>
      </c>
      <c r="F56" s="32">
        <f>SUM(F57:F67)</f>
        <v>642750</v>
      </c>
      <c r="G56" s="32">
        <f>SUM(G57:G67)</f>
        <v>643250</v>
      </c>
      <c r="H56" s="30" t="s">
        <v>363</v>
      </c>
      <c r="I56" s="31" t="s">
        <v>62</v>
      </c>
      <c r="J56" s="31" t="s">
        <v>111</v>
      </c>
      <c r="K56" s="31" t="s">
        <v>118</v>
      </c>
      <c r="L56" s="31" t="s">
        <v>66</v>
      </c>
    </row>
    <row r="57" spans="1:12" s="2" customFormat="1" ht="31" x14ac:dyDescent="0.35">
      <c r="A57" s="50"/>
      <c r="B57" s="50"/>
      <c r="C57" s="50"/>
      <c r="D57" s="30" t="s">
        <v>37</v>
      </c>
      <c r="E57" s="35">
        <v>8893.25</v>
      </c>
      <c r="F57" s="35">
        <v>8893</v>
      </c>
      <c r="G57" s="35">
        <v>8893</v>
      </c>
      <c r="H57" s="30" t="s">
        <v>119</v>
      </c>
      <c r="I57" s="31" t="s">
        <v>20</v>
      </c>
      <c r="J57" s="31" t="s">
        <v>120</v>
      </c>
      <c r="K57" s="31" t="s">
        <v>121</v>
      </c>
      <c r="L57" s="31" t="s">
        <v>122</v>
      </c>
    </row>
    <row r="58" spans="1:12" s="2" customFormat="1" ht="46.5" x14ac:dyDescent="0.35">
      <c r="A58" s="50"/>
      <c r="B58" s="50"/>
      <c r="C58" s="50"/>
      <c r="D58" s="30" t="s">
        <v>105</v>
      </c>
      <c r="E58" s="35">
        <v>4000</v>
      </c>
      <c r="F58" s="35">
        <v>10400</v>
      </c>
      <c r="G58" s="35">
        <v>10900</v>
      </c>
      <c r="H58" s="30" t="s">
        <v>123</v>
      </c>
      <c r="I58" s="31" t="s">
        <v>20</v>
      </c>
      <c r="J58" s="31" t="s">
        <v>124</v>
      </c>
      <c r="K58" s="31" t="s">
        <v>125</v>
      </c>
      <c r="L58" s="31" t="s">
        <v>126</v>
      </c>
    </row>
    <row r="59" spans="1:12" s="2" customFormat="1" x14ac:dyDescent="0.35">
      <c r="A59" s="50"/>
      <c r="B59" s="50"/>
      <c r="C59" s="50"/>
      <c r="D59" s="50" t="s">
        <v>22</v>
      </c>
      <c r="E59" s="51">
        <v>623457</v>
      </c>
      <c r="F59" s="51">
        <v>623457</v>
      </c>
      <c r="G59" s="51">
        <v>623457</v>
      </c>
      <c r="H59" s="30" t="s">
        <v>106</v>
      </c>
      <c r="I59" s="31" t="s">
        <v>20</v>
      </c>
      <c r="J59" s="31" t="s">
        <v>127</v>
      </c>
      <c r="K59" s="31" t="s">
        <v>127</v>
      </c>
      <c r="L59" s="31" t="s">
        <v>127</v>
      </c>
    </row>
    <row r="60" spans="1:12" s="2" customFormat="1" x14ac:dyDescent="0.35">
      <c r="A60" s="50"/>
      <c r="B60" s="50"/>
      <c r="C60" s="50"/>
      <c r="D60" s="50"/>
      <c r="E60" s="51"/>
      <c r="F60" s="51"/>
      <c r="G60" s="51"/>
      <c r="H60" s="30" t="s">
        <v>100</v>
      </c>
      <c r="I60" s="31" t="s">
        <v>101</v>
      </c>
      <c r="J60" s="31" t="s">
        <v>128</v>
      </c>
      <c r="K60" s="31" t="s">
        <v>129</v>
      </c>
      <c r="L60" s="31" t="s">
        <v>130</v>
      </c>
    </row>
    <row r="61" spans="1:12" s="2" customFormat="1" ht="31" x14ac:dyDescent="0.35">
      <c r="A61" s="50"/>
      <c r="B61" s="50"/>
      <c r="C61" s="50"/>
      <c r="D61" s="47"/>
      <c r="E61" s="47"/>
      <c r="F61" s="47"/>
      <c r="G61" s="47"/>
      <c r="H61" s="30" t="s">
        <v>96</v>
      </c>
      <c r="I61" s="31" t="s">
        <v>97</v>
      </c>
      <c r="J61" s="31" t="s">
        <v>131</v>
      </c>
      <c r="K61" s="31" t="s">
        <v>132</v>
      </c>
      <c r="L61" s="31" t="s">
        <v>133</v>
      </c>
    </row>
    <row r="62" spans="1:12" s="2" customFormat="1" ht="46.5" x14ac:dyDescent="0.35">
      <c r="A62" s="50"/>
      <c r="B62" s="50"/>
      <c r="C62" s="50"/>
      <c r="D62" s="47"/>
      <c r="E62" s="47"/>
      <c r="F62" s="47"/>
      <c r="G62" s="47"/>
      <c r="H62" s="30" t="s">
        <v>112</v>
      </c>
      <c r="I62" s="31" t="s">
        <v>62</v>
      </c>
      <c r="J62" s="31" t="s">
        <v>134</v>
      </c>
      <c r="K62" s="31" t="s">
        <v>135</v>
      </c>
      <c r="L62" s="31" t="s">
        <v>136</v>
      </c>
    </row>
    <row r="63" spans="1:12" s="2" customFormat="1" x14ac:dyDescent="0.35">
      <c r="A63" s="50"/>
      <c r="B63" s="50"/>
      <c r="C63" s="50"/>
      <c r="D63" s="47"/>
      <c r="E63" s="47"/>
      <c r="F63" s="47"/>
      <c r="G63" s="47"/>
      <c r="H63" s="30" t="s">
        <v>110</v>
      </c>
      <c r="I63" s="31" t="s">
        <v>20</v>
      </c>
      <c r="J63" s="31" t="s">
        <v>111</v>
      </c>
      <c r="K63" s="31" t="s">
        <v>111</v>
      </c>
      <c r="L63" s="31" t="s">
        <v>111</v>
      </c>
    </row>
    <row r="64" spans="1:12" s="2" customFormat="1" ht="46.5" x14ac:dyDescent="0.35">
      <c r="A64" s="50"/>
      <c r="B64" s="50"/>
      <c r="C64" s="50"/>
      <c r="D64" s="47"/>
      <c r="E64" s="47"/>
      <c r="F64" s="47"/>
      <c r="G64" s="47"/>
      <c r="H64" s="30" t="s">
        <v>115</v>
      </c>
      <c r="I64" s="31" t="s">
        <v>62</v>
      </c>
      <c r="J64" s="31" t="s">
        <v>137</v>
      </c>
      <c r="K64" s="31" t="s">
        <v>21</v>
      </c>
      <c r="L64" s="31" t="s">
        <v>138</v>
      </c>
    </row>
    <row r="65" spans="1:12" s="2" customFormat="1" hidden="1" x14ac:dyDescent="0.35">
      <c r="A65" s="30"/>
      <c r="B65" s="30"/>
      <c r="C65" s="31"/>
      <c r="D65" s="30"/>
      <c r="E65" s="35"/>
      <c r="F65" s="35"/>
      <c r="G65" s="35"/>
      <c r="H65" s="30"/>
      <c r="I65" s="31"/>
      <c r="J65" s="31"/>
      <c r="K65" s="31"/>
      <c r="L65" s="31"/>
    </row>
    <row r="66" spans="1:12" s="2" customFormat="1" hidden="1" x14ac:dyDescent="0.35">
      <c r="A66" s="30"/>
      <c r="B66" s="30"/>
      <c r="C66" s="31"/>
      <c r="D66" s="30"/>
      <c r="E66" s="35"/>
      <c r="F66" s="35"/>
      <c r="G66" s="35"/>
      <c r="H66" s="30"/>
      <c r="I66" s="31"/>
      <c r="J66" s="31"/>
      <c r="K66" s="31"/>
      <c r="L66" s="31"/>
    </row>
    <row r="67" spans="1:12" s="2" customFormat="1" hidden="1" x14ac:dyDescent="0.35">
      <c r="A67" s="30"/>
      <c r="B67" s="30"/>
      <c r="C67" s="31"/>
      <c r="D67" s="30"/>
      <c r="E67" s="35"/>
      <c r="F67" s="35"/>
      <c r="G67" s="35"/>
      <c r="H67" s="30"/>
      <c r="I67" s="31"/>
      <c r="J67" s="31"/>
      <c r="K67" s="31"/>
      <c r="L67" s="31"/>
    </row>
    <row r="68" spans="1:12" s="2" customFormat="1" ht="31" x14ac:dyDescent="0.35">
      <c r="A68" s="50" t="s">
        <v>139</v>
      </c>
      <c r="B68" s="50" t="s">
        <v>140</v>
      </c>
      <c r="C68" s="47" t="s">
        <v>95</v>
      </c>
      <c r="D68" s="30" t="s">
        <v>357</v>
      </c>
      <c r="E68" s="32">
        <f>SUM(E69:E76)</f>
        <v>558874.49</v>
      </c>
      <c r="F68" s="32">
        <f>SUM(F69:F76)</f>
        <v>558874</v>
      </c>
      <c r="G68" s="32">
        <f>SUM(G69:G76)</f>
        <v>558874</v>
      </c>
      <c r="H68" s="30" t="s">
        <v>96</v>
      </c>
      <c r="I68" s="31" t="s">
        <v>97</v>
      </c>
      <c r="J68" s="31" t="s">
        <v>141</v>
      </c>
      <c r="K68" s="31" t="s">
        <v>141</v>
      </c>
      <c r="L68" s="31" t="s">
        <v>141</v>
      </c>
    </row>
    <row r="69" spans="1:12" s="2" customFormat="1" x14ac:dyDescent="0.35">
      <c r="A69" s="50"/>
      <c r="B69" s="50"/>
      <c r="C69" s="47"/>
      <c r="D69" s="30" t="s">
        <v>22</v>
      </c>
      <c r="E69" s="35">
        <v>437614</v>
      </c>
      <c r="F69" s="35">
        <v>437614</v>
      </c>
      <c r="G69" s="35">
        <v>437614</v>
      </c>
      <c r="H69" s="30" t="s">
        <v>100</v>
      </c>
      <c r="I69" s="31" t="s">
        <v>101</v>
      </c>
      <c r="J69" s="31" t="s">
        <v>142</v>
      </c>
      <c r="K69" s="31" t="s">
        <v>143</v>
      </c>
      <c r="L69" s="31" t="s">
        <v>144</v>
      </c>
    </row>
    <row r="70" spans="1:12" s="2" customFormat="1" x14ac:dyDescent="0.35">
      <c r="A70" s="50"/>
      <c r="B70" s="50"/>
      <c r="C70" s="47"/>
      <c r="D70" s="30" t="s">
        <v>37</v>
      </c>
      <c r="E70" s="35">
        <v>1260.49</v>
      </c>
      <c r="F70" s="35">
        <v>1260</v>
      </c>
      <c r="G70" s="35">
        <v>1260</v>
      </c>
      <c r="H70" s="30" t="s">
        <v>106</v>
      </c>
      <c r="I70" s="31" t="s">
        <v>20</v>
      </c>
      <c r="J70" s="31" t="s">
        <v>145</v>
      </c>
      <c r="K70" s="31" t="s">
        <v>146</v>
      </c>
      <c r="L70" s="31" t="s">
        <v>147</v>
      </c>
    </row>
    <row r="71" spans="1:12" s="2" customFormat="1" x14ac:dyDescent="0.35">
      <c r="A71" s="50"/>
      <c r="B71" s="50"/>
      <c r="C71" s="47"/>
      <c r="D71" s="50" t="s">
        <v>105</v>
      </c>
      <c r="E71" s="51">
        <v>120000</v>
      </c>
      <c r="F71" s="51">
        <v>120000</v>
      </c>
      <c r="G71" s="51">
        <v>120000</v>
      </c>
      <c r="H71" s="30" t="s">
        <v>110</v>
      </c>
      <c r="I71" s="31" t="s">
        <v>20</v>
      </c>
      <c r="J71" s="31" t="s">
        <v>111</v>
      </c>
      <c r="K71" s="31" t="s">
        <v>111</v>
      </c>
      <c r="L71" s="31" t="s">
        <v>111</v>
      </c>
    </row>
    <row r="72" spans="1:12" s="2" customFormat="1" ht="46.5" x14ac:dyDescent="0.35">
      <c r="A72" s="50"/>
      <c r="B72" s="50"/>
      <c r="C72" s="47"/>
      <c r="D72" s="50"/>
      <c r="E72" s="51"/>
      <c r="F72" s="51"/>
      <c r="G72" s="51"/>
      <c r="H72" s="30" t="s">
        <v>112</v>
      </c>
      <c r="I72" s="31" t="s">
        <v>62</v>
      </c>
      <c r="J72" s="31" t="s">
        <v>145</v>
      </c>
      <c r="K72" s="31" t="s">
        <v>148</v>
      </c>
      <c r="L72" s="31" t="s">
        <v>149</v>
      </c>
    </row>
    <row r="73" spans="1:12" s="2" customFormat="1" ht="46.5" x14ac:dyDescent="0.35">
      <c r="A73" s="50"/>
      <c r="B73" s="50"/>
      <c r="C73" s="47"/>
      <c r="D73" s="50"/>
      <c r="E73" s="51"/>
      <c r="F73" s="51"/>
      <c r="G73" s="51"/>
      <c r="H73" s="30" t="s">
        <v>115</v>
      </c>
      <c r="I73" s="31" t="s">
        <v>62</v>
      </c>
      <c r="J73" s="31" t="s">
        <v>150</v>
      </c>
      <c r="K73" s="31" t="s">
        <v>64</v>
      </c>
      <c r="L73" s="31" t="s">
        <v>64</v>
      </c>
    </row>
    <row r="74" spans="1:12" s="2" customFormat="1" hidden="1" x14ac:dyDescent="0.35">
      <c r="A74" s="30"/>
      <c r="B74" s="30"/>
      <c r="C74" s="31"/>
      <c r="D74" s="30"/>
      <c r="E74" s="35"/>
      <c r="F74" s="35"/>
      <c r="G74" s="35"/>
      <c r="H74" s="30"/>
      <c r="I74" s="31"/>
      <c r="J74" s="31"/>
      <c r="K74" s="31"/>
      <c r="L74" s="31"/>
    </row>
    <row r="75" spans="1:12" s="2" customFormat="1" hidden="1" x14ac:dyDescent="0.35">
      <c r="A75" s="30"/>
      <c r="B75" s="30"/>
      <c r="C75" s="31"/>
      <c r="D75" s="30"/>
      <c r="E75" s="35"/>
      <c r="F75" s="35"/>
      <c r="G75" s="35"/>
      <c r="H75" s="30"/>
      <c r="I75" s="31"/>
      <c r="J75" s="31"/>
      <c r="K75" s="31"/>
      <c r="L75" s="31"/>
    </row>
    <row r="76" spans="1:12" s="2" customFormat="1" hidden="1" x14ac:dyDescent="0.35">
      <c r="A76" s="30"/>
      <c r="B76" s="30"/>
      <c r="C76" s="31"/>
      <c r="D76" s="30"/>
      <c r="E76" s="35"/>
      <c r="F76" s="35"/>
      <c r="G76" s="35"/>
      <c r="H76" s="30"/>
      <c r="I76" s="31"/>
      <c r="J76" s="31"/>
      <c r="K76" s="31"/>
      <c r="L76" s="31"/>
    </row>
    <row r="77" spans="1:12" s="2" customFormat="1" ht="31.25" customHeight="1" x14ac:dyDescent="0.35">
      <c r="A77" s="50" t="s">
        <v>151</v>
      </c>
      <c r="B77" s="50" t="s">
        <v>152</v>
      </c>
      <c r="C77" s="47" t="s">
        <v>95</v>
      </c>
      <c r="D77" s="30" t="s">
        <v>357</v>
      </c>
      <c r="E77" s="32">
        <f>SUM(E78:E85)</f>
        <v>1979320.46</v>
      </c>
      <c r="F77" s="32">
        <f>SUM(F78:F85)</f>
        <v>1978204</v>
      </c>
      <c r="G77" s="32">
        <f>SUM(G78:G85)</f>
        <v>1978204</v>
      </c>
      <c r="H77" s="30" t="s">
        <v>106</v>
      </c>
      <c r="I77" s="31" t="s">
        <v>20</v>
      </c>
      <c r="J77" s="31" t="s">
        <v>153</v>
      </c>
      <c r="K77" s="31" t="s">
        <v>154</v>
      </c>
      <c r="L77" s="31" t="s">
        <v>155</v>
      </c>
    </row>
    <row r="78" spans="1:12" s="2" customFormat="1" ht="31" x14ac:dyDescent="0.35">
      <c r="A78" s="50"/>
      <c r="B78" s="50"/>
      <c r="C78" s="47"/>
      <c r="D78" s="30" t="s">
        <v>105</v>
      </c>
      <c r="E78" s="35">
        <v>224123</v>
      </c>
      <c r="F78" s="35">
        <v>170000</v>
      </c>
      <c r="G78" s="35">
        <v>170000</v>
      </c>
      <c r="H78" s="30" t="s">
        <v>96</v>
      </c>
      <c r="I78" s="31" t="s">
        <v>97</v>
      </c>
      <c r="J78" s="31" t="s">
        <v>156</v>
      </c>
      <c r="K78" s="31" t="s">
        <v>125</v>
      </c>
      <c r="L78" s="31" t="s">
        <v>125</v>
      </c>
    </row>
    <row r="79" spans="1:12" s="2" customFormat="1" x14ac:dyDescent="0.35">
      <c r="A79" s="50"/>
      <c r="B79" s="50"/>
      <c r="C79" s="47"/>
      <c r="D79" s="30" t="s">
        <v>37</v>
      </c>
      <c r="E79" s="35">
        <v>92009.46</v>
      </c>
      <c r="F79" s="35">
        <v>92009</v>
      </c>
      <c r="G79" s="35">
        <v>92009</v>
      </c>
      <c r="H79" s="30" t="s">
        <v>100</v>
      </c>
      <c r="I79" s="31" t="s">
        <v>101</v>
      </c>
      <c r="J79" s="31" t="s">
        <v>157</v>
      </c>
      <c r="K79" s="31" t="s">
        <v>158</v>
      </c>
      <c r="L79" s="31" t="s">
        <v>159</v>
      </c>
    </row>
    <row r="80" spans="1:12" s="2" customFormat="1" x14ac:dyDescent="0.35">
      <c r="A80" s="50"/>
      <c r="B80" s="50"/>
      <c r="C80" s="47"/>
      <c r="D80" s="50" t="s">
        <v>22</v>
      </c>
      <c r="E80" s="51">
        <v>1663188</v>
      </c>
      <c r="F80" s="51">
        <v>1716195</v>
      </c>
      <c r="G80" s="51">
        <v>1716195</v>
      </c>
      <c r="H80" s="30" t="s">
        <v>110</v>
      </c>
      <c r="I80" s="31" t="s">
        <v>20</v>
      </c>
      <c r="J80" s="31" t="s">
        <v>111</v>
      </c>
      <c r="K80" s="31" t="s">
        <v>111</v>
      </c>
      <c r="L80" s="31" t="s">
        <v>111</v>
      </c>
    </row>
    <row r="81" spans="1:12" s="2" customFormat="1" ht="46.5" x14ac:dyDescent="0.35">
      <c r="A81" s="50"/>
      <c r="B81" s="50"/>
      <c r="C81" s="47"/>
      <c r="D81" s="50"/>
      <c r="E81" s="51"/>
      <c r="F81" s="51"/>
      <c r="G81" s="51"/>
      <c r="H81" s="30" t="s">
        <v>112</v>
      </c>
      <c r="I81" s="31" t="s">
        <v>62</v>
      </c>
      <c r="J81" s="31" t="s">
        <v>136</v>
      </c>
      <c r="K81" s="31" t="s">
        <v>160</v>
      </c>
      <c r="L81" s="31" t="s">
        <v>161</v>
      </c>
    </row>
    <row r="82" spans="1:12" s="2" customFormat="1" ht="46.5" x14ac:dyDescent="0.35">
      <c r="A82" s="50"/>
      <c r="B82" s="50"/>
      <c r="C82" s="47"/>
      <c r="D82" s="50"/>
      <c r="E82" s="51"/>
      <c r="F82" s="51"/>
      <c r="G82" s="51"/>
      <c r="H82" s="30" t="s">
        <v>362</v>
      </c>
      <c r="I82" s="31" t="s">
        <v>62</v>
      </c>
      <c r="J82" s="31" t="s">
        <v>66</v>
      </c>
      <c r="K82" s="31" t="s">
        <v>64</v>
      </c>
      <c r="L82" s="31" t="s">
        <v>64</v>
      </c>
    </row>
    <row r="83" spans="1:12" s="2" customFormat="1" hidden="1" x14ac:dyDescent="0.35">
      <c r="A83" s="30"/>
      <c r="B83" s="30"/>
      <c r="C83" s="31"/>
      <c r="D83" s="30"/>
      <c r="E83" s="35"/>
      <c r="F83" s="35"/>
      <c r="G83" s="35"/>
      <c r="H83" s="30"/>
      <c r="I83" s="31"/>
      <c r="J83" s="31"/>
      <c r="K83" s="31"/>
      <c r="L83" s="31"/>
    </row>
    <row r="84" spans="1:12" s="2" customFormat="1" hidden="1" x14ac:dyDescent="0.35">
      <c r="A84" s="30"/>
      <c r="B84" s="30"/>
      <c r="C84" s="31"/>
      <c r="D84" s="30"/>
      <c r="E84" s="35"/>
      <c r="F84" s="35"/>
      <c r="G84" s="35"/>
      <c r="H84" s="30"/>
      <c r="I84" s="31"/>
      <c r="J84" s="31"/>
      <c r="K84" s="31"/>
      <c r="L84" s="31"/>
    </row>
    <row r="85" spans="1:12" s="2" customFormat="1" hidden="1" x14ac:dyDescent="0.35">
      <c r="A85" s="30"/>
      <c r="B85" s="30"/>
      <c r="C85" s="31"/>
      <c r="D85" s="30"/>
      <c r="E85" s="35"/>
      <c r="F85" s="35"/>
      <c r="G85" s="35"/>
      <c r="H85" s="30"/>
      <c r="I85" s="31"/>
      <c r="J85" s="31"/>
      <c r="K85" s="31"/>
      <c r="L85" s="31"/>
    </row>
    <row r="86" spans="1:12" s="2" customFormat="1" ht="31.25" customHeight="1" x14ac:dyDescent="0.35">
      <c r="A86" s="50" t="s">
        <v>162</v>
      </c>
      <c r="B86" s="50" t="s">
        <v>163</v>
      </c>
      <c r="C86" s="47" t="s">
        <v>95</v>
      </c>
      <c r="D86" s="30" t="s">
        <v>357</v>
      </c>
      <c r="E86" s="32">
        <f>SUM(E87:E93)</f>
        <v>2683667.7599999998</v>
      </c>
      <c r="F86" s="32">
        <f>SUM(F87:F93)</f>
        <v>2683668</v>
      </c>
      <c r="G86" s="32">
        <f>SUM(G87:G93)</f>
        <v>2683668</v>
      </c>
      <c r="H86" s="30" t="s">
        <v>106</v>
      </c>
      <c r="I86" s="31" t="s">
        <v>20</v>
      </c>
      <c r="J86" s="31" t="s">
        <v>164</v>
      </c>
      <c r="K86" s="31" t="s">
        <v>165</v>
      </c>
      <c r="L86" s="31" t="s">
        <v>166</v>
      </c>
    </row>
    <row r="87" spans="1:12" s="2" customFormat="1" x14ac:dyDescent="0.35">
      <c r="A87" s="50"/>
      <c r="B87" s="50"/>
      <c r="C87" s="47"/>
      <c r="D87" s="30" t="s">
        <v>37</v>
      </c>
      <c r="E87" s="35">
        <v>854.76</v>
      </c>
      <c r="F87" s="35">
        <v>855</v>
      </c>
      <c r="G87" s="35">
        <v>855</v>
      </c>
      <c r="H87" s="30" t="s">
        <v>100</v>
      </c>
      <c r="I87" s="31" t="s">
        <v>101</v>
      </c>
      <c r="J87" s="31" t="s">
        <v>167</v>
      </c>
      <c r="K87" s="31" t="s">
        <v>167</v>
      </c>
      <c r="L87" s="31" t="s">
        <v>167</v>
      </c>
    </row>
    <row r="88" spans="1:12" s="2" customFormat="1" x14ac:dyDescent="0.35">
      <c r="A88" s="50"/>
      <c r="B88" s="50"/>
      <c r="C88" s="47"/>
      <c r="D88" s="30" t="s">
        <v>168</v>
      </c>
      <c r="E88" s="35">
        <v>123316</v>
      </c>
      <c r="F88" s="35">
        <v>123316</v>
      </c>
      <c r="G88" s="35">
        <v>123316</v>
      </c>
      <c r="H88" s="50" t="s">
        <v>110</v>
      </c>
      <c r="I88" s="47" t="s">
        <v>20</v>
      </c>
      <c r="J88" s="47" t="s">
        <v>111</v>
      </c>
      <c r="K88" s="47" t="s">
        <v>111</v>
      </c>
      <c r="L88" s="47" t="s">
        <v>111</v>
      </c>
    </row>
    <row r="89" spans="1:12" s="2" customFormat="1" x14ac:dyDescent="0.35">
      <c r="A89" s="50"/>
      <c r="B89" s="50"/>
      <c r="C89" s="47"/>
      <c r="D89" s="30" t="s">
        <v>22</v>
      </c>
      <c r="E89" s="35">
        <v>2551497</v>
      </c>
      <c r="F89" s="35">
        <v>2551497</v>
      </c>
      <c r="G89" s="35">
        <v>2551497</v>
      </c>
      <c r="H89" s="50"/>
      <c r="I89" s="47"/>
      <c r="J89" s="47"/>
      <c r="K89" s="47"/>
      <c r="L89" s="47"/>
    </row>
    <row r="90" spans="1:12" s="2" customFormat="1" ht="46.5" x14ac:dyDescent="0.35">
      <c r="A90" s="50"/>
      <c r="B90" s="50"/>
      <c r="C90" s="47"/>
      <c r="D90" s="30" t="s">
        <v>105</v>
      </c>
      <c r="E90" s="35">
        <v>8000</v>
      </c>
      <c r="F90" s="35">
        <v>8000</v>
      </c>
      <c r="G90" s="35">
        <v>8000</v>
      </c>
      <c r="H90" s="30" t="s">
        <v>112</v>
      </c>
      <c r="I90" s="31" t="s">
        <v>62</v>
      </c>
      <c r="J90" s="31" t="s">
        <v>161</v>
      </c>
      <c r="K90" s="31" t="s">
        <v>145</v>
      </c>
      <c r="L90" s="31" t="s">
        <v>148</v>
      </c>
    </row>
    <row r="91" spans="1:12" s="2" customFormat="1" hidden="1" x14ac:dyDescent="0.35">
      <c r="A91" s="30"/>
      <c r="B91" s="30"/>
      <c r="C91" s="31"/>
      <c r="D91" s="30"/>
      <c r="E91" s="35"/>
      <c r="F91" s="35"/>
      <c r="G91" s="35"/>
      <c r="H91" s="30"/>
      <c r="I91" s="31"/>
      <c r="J91" s="31"/>
      <c r="K91" s="31"/>
      <c r="L91" s="31"/>
    </row>
    <row r="92" spans="1:12" s="2" customFormat="1" hidden="1" x14ac:dyDescent="0.35">
      <c r="A92" s="30"/>
      <c r="B92" s="30"/>
      <c r="C92" s="31"/>
      <c r="D92" s="30"/>
      <c r="E92" s="35"/>
      <c r="F92" s="35"/>
      <c r="G92" s="35"/>
      <c r="H92" s="30"/>
      <c r="I92" s="31"/>
      <c r="J92" s="31"/>
      <c r="K92" s="31"/>
      <c r="L92" s="31"/>
    </row>
    <row r="93" spans="1:12" s="2" customFormat="1" hidden="1" x14ac:dyDescent="0.35">
      <c r="A93" s="30"/>
      <c r="B93" s="30"/>
      <c r="C93" s="31"/>
      <c r="D93" s="30"/>
      <c r="E93" s="35"/>
      <c r="F93" s="35"/>
      <c r="G93" s="35"/>
      <c r="H93" s="30"/>
      <c r="I93" s="31"/>
      <c r="J93" s="31"/>
      <c r="K93" s="31"/>
      <c r="L93" s="31"/>
    </row>
    <row r="94" spans="1:12" s="2" customFormat="1" ht="31.25" customHeight="1" x14ac:dyDescent="0.35">
      <c r="A94" s="50" t="s">
        <v>169</v>
      </c>
      <c r="B94" s="50" t="s">
        <v>170</v>
      </c>
      <c r="C94" s="47" t="s">
        <v>95</v>
      </c>
      <c r="D94" s="30" t="s">
        <v>357</v>
      </c>
      <c r="E94" s="32">
        <f>SUM(E95:E102)</f>
        <v>1024923.18</v>
      </c>
      <c r="F94" s="32">
        <f>SUM(F95:F102)</f>
        <v>1396036</v>
      </c>
      <c r="G94" s="32">
        <f>SUM(G95:G102)</f>
        <v>1419036</v>
      </c>
      <c r="H94" s="30" t="s">
        <v>100</v>
      </c>
      <c r="I94" s="31" t="s">
        <v>101</v>
      </c>
      <c r="J94" s="31" t="s">
        <v>171</v>
      </c>
      <c r="K94" s="31" t="s">
        <v>172</v>
      </c>
      <c r="L94" s="31" t="s">
        <v>173</v>
      </c>
    </row>
    <row r="95" spans="1:12" s="2" customFormat="1" ht="31" x14ac:dyDescent="0.35">
      <c r="A95" s="50"/>
      <c r="B95" s="50"/>
      <c r="C95" s="47"/>
      <c r="D95" s="30" t="s">
        <v>105</v>
      </c>
      <c r="E95" s="35">
        <v>492000</v>
      </c>
      <c r="F95" s="35">
        <v>545000</v>
      </c>
      <c r="G95" s="35">
        <v>568000</v>
      </c>
      <c r="H95" s="30" t="s">
        <v>174</v>
      </c>
      <c r="I95" s="31" t="s">
        <v>20</v>
      </c>
      <c r="J95" s="31" t="s">
        <v>175</v>
      </c>
      <c r="K95" s="31" t="s">
        <v>176</v>
      </c>
      <c r="L95" s="31" t="s">
        <v>177</v>
      </c>
    </row>
    <row r="96" spans="1:12" s="2" customFormat="1" ht="31" x14ac:dyDescent="0.35">
      <c r="A96" s="50"/>
      <c r="B96" s="50"/>
      <c r="C96" s="47"/>
      <c r="D96" s="30" t="s">
        <v>37</v>
      </c>
      <c r="E96" s="35">
        <v>532923.18000000005</v>
      </c>
      <c r="F96" s="35">
        <v>532923</v>
      </c>
      <c r="G96" s="35">
        <v>532923</v>
      </c>
      <c r="H96" s="30" t="s">
        <v>96</v>
      </c>
      <c r="I96" s="31" t="s">
        <v>97</v>
      </c>
      <c r="J96" s="31" t="s">
        <v>178</v>
      </c>
      <c r="K96" s="31" t="s">
        <v>179</v>
      </c>
      <c r="L96" s="31" t="s">
        <v>180</v>
      </c>
    </row>
    <row r="97" spans="1:12" s="2" customFormat="1" x14ac:dyDescent="0.35">
      <c r="A97" s="47"/>
      <c r="B97" s="47"/>
      <c r="C97" s="47"/>
      <c r="D97" s="40" t="s">
        <v>22</v>
      </c>
      <c r="E97" s="39">
        <v>0</v>
      </c>
      <c r="F97" s="39">
        <v>318113</v>
      </c>
      <c r="G97" s="39">
        <v>318113</v>
      </c>
      <c r="H97" s="30" t="s">
        <v>110</v>
      </c>
      <c r="I97" s="31" t="s">
        <v>20</v>
      </c>
      <c r="J97" s="31" t="s">
        <v>111</v>
      </c>
      <c r="K97" s="31" t="s">
        <v>111</v>
      </c>
      <c r="L97" s="31" t="s">
        <v>111</v>
      </c>
    </row>
    <row r="98" spans="1:12" s="2" customFormat="1" ht="46.5" x14ac:dyDescent="0.35">
      <c r="A98" s="47"/>
      <c r="B98" s="47"/>
      <c r="C98" s="47"/>
      <c r="D98" s="47"/>
      <c r="E98" s="51"/>
      <c r="F98" s="51"/>
      <c r="G98" s="51"/>
      <c r="H98" s="30" t="s">
        <v>112</v>
      </c>
      <c r="I98" s="31" t="s">
        <v>62</v>
      </c>
      <c r="J98" s="31" t="s">
        <v>145</v>
      </c>
      <c r="K98" s="31" t="s">
        <v>148</v>
      </c>
      <c r="L98" s="31" t="s">
        <v>181</v>
      </c>
    </row>
    <row r="99" spans="1:12" s="2" customFormat="1" ht="46.5" x14ac:dyDescent="0.35">
      <c r="A99" s="47"/>
      <c r="B99" s="47"/>
      <c r="C99" s="47"/>
      <c r="D99" s="47"/>
      <c r="E99" s="51"/>
      <c r="F99" s="51"/>
      <c r="G99" s="51"/>
      <c r="H99" s="30" t="s">
        <v>115</v>
      </c>
      <c r="I99" s="31" t="s">
        <v>62</v>
      </c>
      <c r="J99" s="31" t="s">
        <v>182</v>
      </c>
      <c r="K99" s="31" t="s">
        <v>150</v>
      </c>
      <c r="L99" s="31" t="s">
        <v>52</v>
      </c>
    </row>
    <row r="100" spans="1:12" s="2" customFormat="1" hidden="1" x14ac:dyDescent="0.35">
      <c r="A100" s="30"/>
      <c r="B100" s="30"/>
      <c r="C100" s="31"/>
      <c r="D100" s="30"/>
      <c r="E100" s="35"/>
      <c r="F100" s="35"/>
      <c r="G100" s="35"/>
      <c r="H100" s="30"/>
      <c r="I100" s="31"/>
      <c r="J100" s="31"/>
      <c r="K100" s="31"/>
      <c r="L100" s="31"/>
    </row>
    <row r="101" spans="1:12" s="2" customFormat="1" hidden="1" x14ac:dyDescent="0.35">
      <c r="A101" s="30"/>
      <c r="B101" s="30"/>
      <c r="C101" s="31"/>
      <c r="D101" s="30"/>
      <c r="E101" s="35"/>
      <c r="F101" s="35"/>
      <c r="G101" s="35"/>
      <c r="H101" s="30"/>
      <c r="I101" s="31"/>
      <c r="J101" s="31"/>
      <c r="K101" s="31"/>
      <c r="L101" s="31"/>
    </row>
    <row r="102" spans="1:12" s="2" customFormat="1" hidden="1" x14ac:dyDescent="0.35">
      <c r="A102" s="30"/>
      <c r="B102" s="30"/>
      <c r="C102" s="31"/>
      <c r="D102" s="30"/>
      <c r="E102" s="35"/>
      <c r="F102" s="35"/>
      <c r="G102" s="35"/>
      <c r="H102" s="30"/>
      <c r="I102" s="31"/>
      <c r="J102" s="31"/>
      <c r="K102" s="31"/>
      <c r="L102" s="31"/>
    </row>
    <row r="103" spans="1:12" s="2" customFormat="1" ht="31" x14ac:dyDescent="0.35">
      <c r="A103" s="50" t="s">
        <v>183</v>
      </c>
      <c r="B103" s="50" t="s">
        <v>184</v>
      </c>
      <c r="C103" s="47" t="s">
        <v>95</v>
      </c>
      <c r="D103" s="30" t="s">
        <v>357</v>
      </c>
      <c r="E103" s="32">
        <f>SUM(E104:E111)</f>
        <v>1821890.07</v>
      </c>
      <c r="F103" s="32">
        <f>SUM(F104:F111)</f>
        <v>1835762</v>
      </c>
      <c r="G103" s="32">
        <f>SUM(G104:G111)</f>
        <v>1840762</v>
      </c>
      <c r="H103" s="30" t="s">
        <v>96</v>
      </c>
      <c r="I103" s="31" t="s">
        <v>97</v>
      </c>
      <c r="J103" s="31" t="s">
        <v>185</v>
      </c>
      <c r="K103" s="31" t="s">
        <v>186</v>
      </c>
      <c r="L103" s="31" t="s">
        <v>187</v>
      </c>
    </row>
    <row r="104" spans="1:12" s="2" customFormat="1" x14ac:dyDescent="0.35">
      <c r="A104" s="50"/>
      <c r="B104" s="50"/>
      <c r="C104" s="47"/>
      <c r="D104" s="30" t="s">
        <v>105</v>
      </c>
      <c r="E104" s="35">
        <v>141420</v>
      </c>
      <c r="F104" s="35">
        <v>122000</v>
      </c>
      <c r="G104" s="35">
        <v>127000</v>
      </c>
      <c r="H104" s="30" t="s">
        <v>100</v>
      </c>
      <c r="I104" s="31" t="s">
        <v>101</v>
      </c>
      <c r="J104" s="31" t="s">
        <v>188</v>
      </c>
      <c r="K104" s="31" t="s">
        <v>189</v>
      </c>
      <c r="L104" s="31" t="s">
        <v>190</v>
      </c>
    </row>
    <row r="105" spans="1:12" s="2" customFormat="1" x14ac:dyDescent="0.35">
      <c r="A105" s="50"/>
      <c r="B105" s="50"/>
      <c r="C105" s="47"/>
      <c r="D105" s="30" t="s">
        <v>22</v>
      </c>
      <c r="E105" s="35">
        <v>1597096</v>
      </c>
      <c r="F105" s="35">
        <v>1630388</v>
      </c>
      <c r="G105" s="35">
        <v>1630388</v>
      </c>
      <c r="H105" s="30" t="s">
        <v>106</v>
      </c>
      <c r="I105" s="31" t="s">
        <v>20</v>
      </c>
      <c r="J105" s="31" t="s">
        <v>191</v>
      </c>
      <c r="K105" s="31" t="s">
        <v>192</v>
      </c>
      <c r="L105" s="31" t="s">
        <v>193</v>
      </c>
    </row>
    <row r="106" spans="1:12" s="2" customFormat="1" x14ac:dyDescent="0.35">
      <c r="A106" s="50"/>
      <c r="B106" s="50"/>
      <c r="C106" s="47"/>
      <c r="D106" s="50" t="s">
        <v>37</v>
      </c>
      <c r="E106" s="51">
        <v>83374.070000000007</v>
      </c>
      <c r="F106" s="51">
        <v>83374</v>
      </c>
      <c r="G106" s="51">
        <v>83374</v>
      </c>
      <c r="H106" s="30" t="s">
        <v>110</v>
      </c>
      <c r="I106" s="31" t="s">
        <v>20</v>
      </c>
      <c r="J106" s="31" t="s">
        <v>111</v>
      </c>
      <c r="K106" s="31" t="s">
        <v>111</v>
      </c>
      <c r="L106" s="31" t="s">
        <v>111</v>
      </c>
    </row>
    <row r="107" spans="1:12" s="2" customFormat="1" ht="46.5" x14ac:dyDescent="0.35">
      <c r="A107" s="50"/>
      <c r="B107" s="50"/>
      <c r="C107" s="47"/>
      <c r="D107" s="50"/>
      <c r="E107" s="51"/>
      <c r="F107" s="51"/>
      <c r="G107" s="51"/>
      <c r="H107" s="30" t="s">
        <v>112</v>
      </c>
      <c r="I107" s="31" t="s">
        <v>62</v>
      </c>
      <c r="J107" s="31" t="s">
        <v>134</v>
      </c>
      <c r="K107" s="31" t="s">
        <v>135</v>
      </c>
      <c r="L107" s="31" t="s">
        <v>136</v>
      </c>
    </row>
    <row r="108" spans="1:12" s="2" customFormat="1" ht="46.5" x14ac:dyDescent="0.35">
      <c r="A108" s="50"/>
      <c r="B108" s="50"/>
      <c r="C108" s="47"/>
      <c r="D108" s="50"/>
      <c r="E108" s="51"/>
      <c r="F108" s="51"/>
      <c r="G108" s="51"/>
      <c r="H108" s="30" t="s">
        <v>115</v>
      </c>
      <c r="I108" s="31" t="s">
        <v>62</v>
      </c>
      <c r="J108" s="31" t="s">
        <v>66</v>
      </c>
      <c r="K108" s="31" t="s">
        <v>194</v>
      </c>
      <c r="L108" s="31" t="s">
        <v>52</v>
      </c>
    </row>
    <row r="109" spans="1:12" s="2" customFormat="1" hidden="1" x14ac:dyDescent="0.35">
      <c r="A109" s="30"/>
      <c r="B109" s="30"/>
      <c r="C109" s="31"/>
      <c r="D109" s="30"/>
      <c r="E109" s="35"/>
      <c r="F109" s="35"/>
      <c r="G109" s="35"/>
      <c r="H109" s="30"/>
      <c r="I109" s="31"/>
      <c r="J109" s="31"/>
      <c r="K109" s="31"/>
      <c r="L109" s="31"/>
    </row>
    <row r="110" spans="1:12" s="2" customFormat="1" hidden="1" x14ac:dyDescent="0.35">
      <c r="A110" s="30"/>
      <c r="B110" s="30"/>
      <c r="C110" s="31"/>
      <c r="D110" s="30"/>
      <c r="E110" s="35"/>
      <c r="F110" s="35"/>
      <c r="G110" s="35"/>
      <c r="H110" s="30"/>
      <c r="I110" s="31"/>
      <c r="J110" s="31"/>
      <c r="K110" s="31"/>
      <c r="L110" s="31"/>
    </row>
    <row r="111" spans="1:12" s="2" customFormat="1" hidden="1" x14ac:dyDescent="0.35">
      <c r="A111" s="30"/>
      <c r="B111" s="30"/>
      <c r="C111" s="31"/>
      <c r="D111" s="30"/>
      <c r="E111" s="35"/>
      <c r="F111" s="35"/>
      <c r="G111" s="35"/>
      <c r="H111" s="30"/>
      <c r="I111" s="31"/>
      <c r="J111" s="31"/>
      <c r="K111" s="31"/>
      <c r="L111" s="31"/>
    </row>
    <row r="112" spans="1:12" s="2" customFormat="1" x14ac:dyDescent="0.35">
      <c r="A112" s="50" t="s">
        <v>195</v>
      </c>
      <c r="B112" s="50" t="s">
        <v>196</v>
      </c>
      <c r="C112" s="47" t="s">
        <v>95</v>
      </c>
      <c r="D112" s="30" t="s">
        <v>357</v>
      </c>
      <c r="E112" s="32">
        <f>SUM(E113:E120)</f>
        <v>1670675.25</v>
      </c>
      <c r="F112" s="32">
        <f>SUM(F113:F120)</f>
        <v>2001201</v>
      </c>
      <c r="G112" s="32">
        <f>SUM(G113:G120)</f>
        <v>2008731</v>
      </c>
      <c r="H112" s="30" t="s">
        <v>100</v>
      </c>
      <c r="I112" s="31" t="s">
        <v>101</v>
      </c>
      <c r="J112" s="31" t="s">
        <v>197</v>
      </c>
      <c r="K112" s="31" t="s">
        <v>198</v>
      </c>
      <c r="L112" s="31" t="s">
        <v>199</v>
      </c>
    </row>
    <row r="113" spans="1:12" s="2" customFormat="1" x14ac:dyDescent="0.35">
      <c r="A113" s="50"/>
      <c r="B113" s="50"/>
      <c r="C113" s="47"/>
      <c r="D113" s="30" t="s">
        <v>37</v>
      </c>
      <c r="E113" s="35">
        <v>390870.25</v>
      </c>
      <c r="F113" s="35">
        <v>390871</v>
      </c>
      <c r="G113" s="35">
        <v>390871</v>
      </c>
      <c r="H113" s="30" t="s">
        <v>106</v>
      </c>
      <c r="I113" s="31" t="s">
        <v>20</v>
      </c>
      <c r="J113" s="31" t="s">
        <v>200</v>
      </c>
      <c r="K113" s="31" t="s">
        <v>201</v>
      </c>
      <c r="L113" s="31" t="s">
        <v>202</v>
      </c>
    </row>
    <row r="114" spans="1:12" s="2" customFormat="1" ht="31" x14ac:dyDescent="0.35">
      <c r="A114" s="50"/>
      <c r="B114" s="50"/>
      <c r="C114" s="47"/>
      <c r="D114" s="30" t="s">
        <v>105</v>
      </c>
      <c r="E114" s="35">
        <v>391965</v>
      </c>
      <c r="F114" s="35">
        <v>399920</v>
      </c>
      <c r="G114" s="35">
        <v>407450</v>
      </c>
      <c r="H114" s="30" t="s">
        <v>96</v>
      </c>
      <c r="I114" s="31" t="s">
        <v>97</v>
      </c>
      <c r="J114" s="31" t="s">
        <v>203</v>
      </c>
      <c r="K114" s="31" t="s">
        <v>204</v>
      </c>
      <c r="L114" s="31" t="s">
        <v>205</v>
      </c>
    </row>
    <row r="115" spans="1:12" s="2" customFormat="1" x14ac:dyDescent="0.35">
      <c r="A115" s="50"/>
      <c r="B115" s="50"/>
      <c r="C115" s="47"/>
      <c r="D115" s="50" t="s">
        <v>22</v>
      </c>
      <c r="E115" s="51">
        <v>887840</v>
      </c>
      <c r="F115" s="51">
        <v>1210410</v>
      </c>
      <c r="G115" s="51">
        <v>1210410</v>
      </c>
      <c r="H115" s="30" t="s">
        <v>110</v>
      </c>
      <c r="I115" s="31" t="s">
        <v>20</v>
      </c>
      <c r="J115" s="31" t="s">
        <v>111</v>
      </c>
      <c r="K115" s="31" t="s">
        <v>111</v>
      </c>
      <c r="L115" s="31" t="s">
        <v>111</v>
      </c>
    </row>
    <row r="116" spans="1:12" s="2" customFormat="1" ht="46.5" x14ac:dyDescent="0.35">
      <c r="A116" s="50"/>
      <c r="B116" s="50"/>
      <c r="C116" s="47"/>
      <c r="D116" s="50"/>
      <c r="E116" s="51"/>
      <c r="F116" s="51"/>
      <c r="G116" s="51"/>
      <c r="H116" s="30" t="s">
        <v>112</v>
      </c>
      <c r="I116" s="31" t="s">
        <v>62</v>
      </c>
      <c r="J116" s="31" t="s">
        <v>206</v>
      </c>
      <c r="K116" s="31" t="s">
        <v>134</v>
      </c>
      <c r="L116" s="31" t="s">
        <v>136</v>
      </c>
    </row>
    <row r="117" spans="1:12" s="2" customFormat="1" ht="46.5" x14ac:dyDescent="0.35">
      <c r="A117" s="50"/>
      <c r="B117" s="50"/>
      <c r="C117" s="47"/>
      <c r="D117" s="50"/>
      <c r="E117" s="51"/>
      <c r="F117" s="51"/>
      <c r="G117" s="51"/>
      <c r="H117" s="30" t="s">
        <v>362</v>
      </c>
      <c r="I117" s="31" t="s">
        <v>62</v>
      </c>
      <c r="J117" s="31" t="s">
        <v>207</v>
      </c>
      <c r="K117" s="31" t="s">
        <v>118</v>
      </c>
      <c r="L117" s="31" t="s">
        <v>118</v>
      </c>
    </row>
    <row r="118" spans="1:12" s="2" customFormat="1" hidden="1" x14ac:dyDescent="0.35">
      <c r="A118" s="30"/>
      <c r="B118" s="30"/>
      <c r="C118" s="31"/>
      <c r="D118" s="30"/>
      <c r="E118" s="35"/>
      <c r="F118" s="35"/>
      <c r="G118" s="35"/>
      <c r="H118" s="30"/>
      <c r="I118" s="31"/>
      <c r="J118" s="31"/>
      <c r="K118" s="31"/>
      <c r="L118" s="31"/>
    </row>
    <row r="119" spans="1:12" s="2" customFormat="1" hidden="1" x14ac:dyDescent="0.35">
      <c r="A119" s="30"/>
      <c r="B119" s="30"/>
      <c r="C119" s="31"/>
      <c r="D119" s="30"/>
      <c r="E119" s="35"/>
      <c r="F119" s="35"/>
      <c r="G119" s="35"/>
      <c r="H119" s="30"/>
      <c r="I119" s="31"/>
      <c r="J119" s="31"/>
      <c r="K119" s="31"/>
      <c r="L119" s="31"/>
    </row>
    <row r="120" spans="1:12" s="2" customFormat="1" hidden="1" x14ac:dyDescent="0.35">
      <c r="A120" s="30"/>
      <c r="B120" s="30"/>
      <c r="C120" s="31"/>
      <c r="D120" s="30"/>
      <c r="E120" s="35"/>
      <c r="F120" s="35"/>
      <c r="G120" s="35"/>
      <c r="H120" s="30"/>
      <c r="I120" s="31"/>
      <c r="J120" s="31"/>
      <c r="K120" s="31"/>
      <c r="L120" s="31"/>
    </row>
    <row r="121" spans="1:12" s="2" customFormat="1" ht="31" x14ac:dyDescent="0.35">
      <c r="A121" s="50" t="s">
        <v>208</v>
      </c>
      <c r="B121" s="50" t="s">
        <v>209</v>
      </c>
      <c r="C121" s="50" t="s">
        <v>95</v>
      </c>
      <c r="D121" s="30" t="s">
        <v>357</v>
      </c>
      <c r="E121" s="32">
        <f>SUM(E122:E129)</f>
        <v>768985.94000000006</v>
      </c>
      <c r="F121" s="32">
        <f>SUM(F122:F129)</f>
        <v>792383</v>
      </c>
      <c r="G121" s="32">
        <f>SUM(G122:G129)</f>
        <v>792383</v>
      </c>
      <c r="H121" s="30" t="s">
        <v>96</v>
      </c>
      <c r="I121" s="31" t="s">
        <v>97</v>
      </c>
      <c r="J121" s="31" t="s">
        <v>210</v>
      </c>
      <c r="K121" s="31" t="s">
        <v>210</v>
      </c>
      <c r="L121" s="31" t="s">
        <v>210</v>
      </c>
    </row>
    <row r="122" spans="1:12" s="2" customFormat="1" x14ac:dyDescent="0.35">
      <c r="A122" s="50"/>
      <c r="B122" s="50"/>
      <c r="C122" s="50"/>
      <c r="D122" s="30" t="s">
        <v>37</v>
      </c>
      <c r="E122" s="35">
        <v>57165.89</v>
      </c>
      <c r="F122" s="35">
        <v>57166</v>
      </c>
      <c r="G122" s="35">
        <v>57166</v>
      </c>
      <c r="H122" s="30" t="s">
        <v>100</v>
      </c>
      <c r="I122" s="31" t="s">
        <v>101</v>
      </c>
      <c r="J122" s="31" t="s">
        <v>211</v>
      </c>
      <c r="K122" s="31" t="s">
        <v>212</v>
      </c>
      <c r="L122" s="31" t="s">
        <v>213</v>
      </c>
    </row>
    <row r="123" spans="1:12" s="2" customFormat="1" ht="31" x14ac:dyDescent="0.35">
      <c r="A123" s="50"/>
      <c r="B123" s="50"/>
      <c r="C123" s="50"/>
      <c r="D123" s="30" t="s">
        <v>22</v>
      </c>
      <c r="E123" s="35">
        <v>563820.05000000005</v>
      </c>
      <c r="F123" s="35">
        <v>587217</v>
      </c>
      <c r="G123" s="35">
        <v>587217</v>
      </c>
      <c r="H123" s="30" t="s">
        <v>174</v>
      </c>
      <c r="I123" s="31" t="s">
        <v>20</v>
      </c>
      <c r="J123" s="31" t="s">
        <v>214</v>
      </c>
      <c r="K123" s="31" t="s">
        <v>215</v>
      </c>
      <c r="L123" s="31" t="s">
        <v>216</v>
      </c>
    </row>
    <row r="124" spans="1:12" s="2" customFormat="1" x14ac:dyDescent="0.35">
      <c r="A124" s="50"/>
      <c r="B124" s="50"/>
      <c r="C124" s="50"/>
      <c r="D124" s="50" t="s">
        <v>105</v>
      </c>
      <c r="E124" s="51">
        <v>148000</v>
      </c>
      <c r="F124" s="51">
        <v>148000</v>
      </c>
      <c r="G124" s="51">
        <v>148000</v>
      </c>
      <c r="H124" s="30" t="s">
        <v>110</v>
      </c>
      <c r="I124" s="31" t="s">
        <v>20</v>
      </c>
      <c r="J124" s="31" t="s">
        <v>111</v>
      </c>
      <c r="K124" s="31" t="s">
        <v>111</v>
      </c>
      <c r="L124" s="31" t="s">
        <v>111</v>
      </c>
    </row>
    <row r="125" spans="1:12" s="2" customFormat="1" ht="46.5" x14ac:dyDescent="0.35">
      <c r="A125" s="50"/>
      <c r="B125" s="50"/>
      <c r="C125" s="50"/>
      <c r="D125" s="50"/>
      <c r="E125" s="51"/>
      <c r="F125" s="51"/>
      <c r="G125" s="51"/>
      <c r="H125" s="30" t="s">
        <v>112</v>
      </c>
      <c r="I125" s="31" t="s">
        <v>62</v>
      </c>
      <c r="J125" s="31" t="s">
        <v>145</v>
      </c>
      <c r="K125" s="31" t="s">
        <v>148</v>
      </c>
      <c r="L125" s="31" t="s">
        <v>149</v>
      </c>
    </row>
    <row r="126" spans="1:12" s="2" customFormat="1" ht="46.5" x14ac:dyDescent="0.35">
      <c r="A126" s="40"/>
      <c r="B126" s="40"/>
      <c r="C126" s="40"/>
      <c r="D126" s="40"/>
      <c r="E126" s="39"/>
      <c r="F126" s="39"/>
      <c r="G126" s="39"/>
      <c r="H126" s="30" t="s">
        <v>362</v>
      </c>
      <c r="I126" s="31" t="s">
        <v>62</v>
      </c>
      <c r="J126" s="31" t="s">
        <v>217</v>
      </c>
      <c r="K126" s="31" t="s">
        <v>64</v>
      </c>
      <c r="L126" s="31" t="s">
        <v>64</v>
      </c>
    </row>
    <row r="127" spans="1:12" s="2" customFormat="1" hidden="1" x14ac:dyDescent="0.35">
      <c r="A127" s="30"/>
      <c r="B127" s="30"/>
      <c r="C127" s="31"/>
      <c r="D127" s="30"/>
      <c r="E127" s="35"/>
      <c r="F127" s="35"/>
      <c r="G127" s="35"/>
      <c r="H127" s="30"/>
      <c r="I127" s="31"/>
      <c r="J127" s="31"/>
      <c r="K127" s="31"/>
      <c r="L127" s="31"/>
    </row>
    <row r="128" spans="1:12" s="2" customFormat="1" hidden="1" x14ac:dyDescent="0.35">
      <c r="A128" s="30"/>
      <c r="B128" s="30"/>
      <c r="C128" s="31"/>
      <c r="D128" s="30"/>
      <c r="E128" s="35"/>
      <c r="F128" s="35"/>
      <c r="G128" s="35"/>
      <c r="H128" s="30"/>
      <c r="I128" s="31"/>
      <c r="J128" s="31"/>
      <c r="K128" s="31"/>
      <c r="L128" s="31"/>
    </row>
    <row r="129" spans="1:12" s="2" customFormat="1" hidden="1" x14ac:dyDescent="0.35">
      <c r="A129" s="30"/>
      <c r="B129" s="30"/>
      <c r="C129" s="31"/>
      <c r="D129" s="30"/>
      <c r="E129" s="35"/>
      <c r="F129" s="35"/>
      <c r="G129" s="35"/>
      <c r="H129" s="30"/>
      <c r="I129" s="31"/>
      <c r="J129" s="31"/>
      <c r="K129" s="31"/>
      <c r="L129" s="31"/>
    </row>
    <row r="130" spans="1:12" s="2" customFormat="1" ht="46.5" x14ac:dyDescent="0.35">
      <c r="A130" s="30" t="s">
        <v>218</v>
      </c>
      <c r="B130" s="30" t="s">
        <v>219</v>
      </c>
      <c r="C130" s="31" t="s">
        <v>220</v>
      </c>
      <c r="D130" s="30" t="s">
        <v>22</v>
      </c>
      <c r="E130" s="35">
        <v>300000</v>
      </c>
      <c r="F130" s="35">
        <v>42000</v>
      </c>
      <c r="G130" s="35">
        <v>44000</v>
      </c>
      <c r="H130" s="30" t="s">
        <v>221</v>
      </c>
      <c r="I130" s="31" t="s">
        <v>62</v>
      </c>
      <c r="J130" s="31" t="s">
        <v>222</v>
      </c>
      <c r="K130" s="31" t="s">
        <v>222</v>
      </c>
      <c r="L130" s="31" t="s">
        <v>222</v>
      </c>
    </row>
    <row r="131" spans="1:12" s="2" customFormat="1" ht="32" customHeight="1" x14ac:dyDescent="0.35">
      <c r="A131" s="33" t="s">
        <v>223</v>
      </c>
      <c r="B131" s="53" t="s">
        <v>224</v>
      </c>
      <c r="C131" s="53"/>
      <c r="D131" s="53"/>
      <c r="E131" s="36">
        <v>0</v>
      </c>
      <c r="F131" s="36">
        <v>0</v>
      </c>
      <c r="G131" s="36">
        <v>0</v>
      </c>
      <c r="H131" s="46"/>
      <c r="I131" s="46"/>
      <c r="J131" s="46"/>
      <c r="K131" s="46"/>
      <c r="L131" s="46"/>
    </row>
    <row r="132" spans="1:12" s="2" customFormat="1" ht="32" customHeight="1" x14ac:dyDescent="0.35">
      <c r="A132" s="33" t="s">
        <v>225</v>
      </c>
      <c r="B132" s="53" t="s">
        <v>226</v>
      </c>
      <c r="C132" s="53"/>
      <c r="D132" s="53"/>
      <c r="E132" s="34">
        <f>E133+E136+E139+E141+E145+E148+E151+E154+E157+E160+E163+E164</f>
        <v>3104116</v>
      </c>
      <c r="F132" s="34">
        <f>F133+F136+F139+F141+F145+F148+F151+F154+F157+F160+F163+F164</f>
        <v>3688590</v>
      </c>
      <c r="G132" s="34">
        <f>G133+G136+G139+G141+G145+G148+G151+G154+G157+G160+G163+G164</f>
        <v>3523290</v>
      </c>
      <c r="H132" s="46"/>
      <c r="I132" s="46"/>
      <c r="J132" s="46"/>
      <c r="K132" s="46"/>
      <c r="L132" s="46"/>
    </row>
    <row r="133" spans="1:12" s="2" customFormat="1" ht="31.25" customHeight="1" x14ac:dyDescent="0.35">
      <c r="A133" s="50" t="s">
        <v>227</v>
      </c>
      <c r="B133" s="50" t="s">
        <v>228</v>
      </c>
      <c r="C133" s="47" t="s">
        <v>95</v>
      </c>
      <c r="D133" s="50" t="s">
        <v>22</v>
      </c>
      <c r="E133" s="51">
        <v>889600</v>
      </c>
      <c r="F133" s="51">
        <v>1198700</v>
      </c>
      <c r="G133" s="51">
        <v>962800</v>
      </c>
      <c r="H133" s="30" t="s">
        <v>229</v>
      </c>
      <c r="I133" s="31" t="s">
        <v>20</v>
      </c>
      <c r="J133" s="31" t="s">
        <v>47</v>
      </c>
      <c r="K133" s="31" t="s">
        <v>230</v>
      </c>
      <c r="L133" s="31" t="s">
        <v>231</v>
      </c>
    </row>
    <row r="134" spans="1:12" s="2" customFormat="1" x14ac:dyDescent="0.35">
      <c r="A134" s="50"/>
      <c r="B134" s="50"/>
      <c r="C134" s="47"/>
      <c r="D134" s="50"/>
      <c r="E134" s="51"/>
      <c r="F134" s="51"/>
      <c r="G134" s="51"/>
      <c r="H134" s="30" t="s">
        <v>232</v>
      </c>
      <c r="I134" s="31" t="s">
        <v>20</v>
      </c>
      <c r="J134" s="31" t="s">
        <v>47</v>
      </c>
      <c r="K134" s="31" t="s">
        <v>230</v>
      </c>
      <c r="L134" s="31" t="s">
        <v>231</v>
      </c>
    </row>
    <row r="135" spans="1:12" s="2" customFormat="1" hidden="1" x14ac:dyDescent="0.35">
      <c r="A135" s="30"/>
      <c r="B135" s="30"/>
      <c r="C135" s="31"/>
      <c r="D135" s="30"/>
      <c r="E135" s="35"/>
      <c r="F135" s="35"/>
      <c r="G135" s="35"/>
      <c r="H135" s="30"/>
      <c r="I135" s="31"/>
      <c r="J135" s="31"/>
      <c r="K135" s="31"/>
      <c r="L135" s="31"/>
    </row>
    <row r="136" spans="1:12" s="2" customFormat="1" ht="31.25" customHeight="1" x14ac:dyDescent="0.35">
      <c r="A136" s="50" t="s">
        <v>233</v>
      </c>
      <c r="B136" s="50" t="s">
        <v>234</v>
      </c>
      <c r="C136" s="47" t="s">
        <v>95</v>
      </c>
      <c r="D136" s="50" t="s">
        <v>22</v>
      </c>
      <c r="E136" s="51">
        <v>46300</v>
      </c>
      <c r="F136" s="51">
        <v>30000</v>
      </c>
      <c r="G136" s="51">
        <v>0</v>
      </c>
      <c r="H136" s="30" t="s">
        <v>229</v>
      </c>
      <c r="I136" s="31" t="s">
        <v>20</v>
      </c>
      <c r="J136" s="31" t="s">
        <v>66</v>
      </c>
      <c r="K136" s="31" t="s">
        <v>66</v>
      </c>
      <c r="L136" s="31" t="s">
        <v>64</v>
      </c>
    </row>
    <row r="137" spans="1:12" s="2" customFormat="1" x14ac:dyDescent="0.35">
      <c r="A137" s="50"/>
      <c r="B137" s="50"/>
      <c r="C137" s="47"/>
      <c r="D137" s="50"/>
      <c r="E137" s="51"/>
      <c r="F137" s="51"/>
      <c r="G137" s="51"/>
      <c r="H137" s="30" t="s">
        <v>232</v>
      </c>
      <c r="I137" s="31" t="s">
        <v>20</v>
      </c>
      <c r="J137" s="31" t="s">
        <v>66</v>
      </c>
      <c r="K137" s="31" t="s">
        <v>66</v>
      </c>
      <c r="L137" s="31" t="s">
        <v>64</v>
      </c>
    </row>
    <row r="138" spans="1:12" s="2" customFormat="1" hidden="1" x14ac:dyDescent="0.35">
      <c r="A138" s="30"/>
      <c r="B138" s="30"/>
      <c r="C138" s="31"/>
      <c r="D138" s="30"/>
      <c r="E138" s="35"/>
      <c r="F138" s="35"/>
      <c r="G138" s="35"/>
      <c r="H138" s="30"/>
      <c r="I138" s="31"/>
      <c r="J138" s="31"/>
      <c r="K138" s="31"/>
      <c r="L138" s="31"/>
    </row>
    <row r="139" spans="1:12" s="2" customFormat="1" ht="31.25" customHeight="1" x14ac:dyDescent="0.35">
      <c r="A139" s="50" t="s">
        <v>235</v>
      </c>
      <c r="B139" s="50" t="s">
        <v>236</v>
      </c>
      <c r="C139" s="47" t="s">
        <v>95</v>
      </c>
      <c r="D139" s="50"/>
      <c r="E139" s="52">
        <f>SUM(E140:E140)</f>
        <v>0</v>
      </c>
      <c r="F139" s="52">
        <f>SUM(F140:F140)</f>
        <v>0</v>
      </c>
      <c r="G139" s="52">
        <f>SUM(G140:G140)</f>
        <v>0</v>
      </c>
      <c r="H139" s="30" t="s">
        <v>229</v>
      </c>
      <c r="I139" s="31" t="s">
        <v>20</v>
      </c>
      <c r="J139" s="31" t="s">
        <v>66</v>
      </c>
      <c r="K139" s="31" t="s">
        <v>66</v>
      </c>
      <c r="L139" s="31" t="s">
        <v>66</v>
      </c>
    </row>
    <row r="140" spans="1:12" s="2" customFormat="1" x14ac:dyDescent="0.35">
      <c r="A140" s="50"/>
      <c r="B140" s="50"/>
      <c r="C140" s="47"/>
      <c r="D140" s="50"/>
      <c r="E140" s="52"/>
      <c r="F140" s="52"/>
      <c r="G140" s="52"/>
      <c r="H140" s="30" t="s">
        <v>232</v>
      </c>
      <c r="I140" s="31" t="s">
        <v>20</v>
      </c>
      <c r="J140" s="31" t="s">
        <v>66</v>
      </c>
      <c r="K140" s="31" t="s">
        <v>66</v>
      </c>
      <c r="L140" s="31" t="s">
        <v>66</v>
      </c>
    </row>
    <row r="141" spans="1:12" s="2" customFormat="1" ht="31.25" customHeight="1" x14ac:dyDescent="0.35">
      <c r="A141" s="50" t="s">
        <v>237</v>
      </c>
      <c r="B141" s="50" t="s">
        <v>238</v>
      </c>
      <c r="C141" s="47" t="s">
        <v>95</v>
      </c>
      <c r="D141" s="30" t="s">
        <v>357</v>
      </c>
      <c r="E141" s="32">
        <f>SUM(E142:E144)</f>
        <v>19090</v>
      </c>
      <c r="F141" s="32">
        <f>SUM(F142:F144)</f>
        <v>39090</v>
      </c>
      <c r="G141" s="32">
        <f>SUM(G142:G144)</f>
        <v>39090</v>
      </c>
      <c r="H141" s="30" t="s">
        <v>229</v>
      </c>
      <c r="I141" s="31" t="s">
        <v>20</v>
      </c>
      <c r="J141" s="31" t="s">
        <v>66</v>
      </c>
      <c r="K141" s="31" t="s">
        <v>66</v>
      </c>
      <c r="L141" s="31" t="s">
        <v>66</v>
      </c>
    </row>
    <row r="142" spans="1:12" s="2" customFormat="1" x14ac:dyDescent="0.35">
      <c r="A142" s="50"/>
      <c r="B142" s="50"/>
      <c r="C142" s="47"/>
      <c r="D142" s="30" t="s">
        <v>37</v>
      </c>
      <c r="E142" s="35">
        <v>19090</v>
      </c>
      <c r="F142" s="35">
        <v>19090</v>
      </c>
      <c r="G142" s="35">
        <v>19090</v>
      </c>
      <c r="H142" s="30" t="s">
        <v>232</v>
      </c>
      <c r="I142" s="31" t="s">
        <v>20</v>
      </c>
      <c r="J142" s="31" t="s">
        <v>66</v>
      </c>
      <c r="K142" s="31" t="s">
        <v>66</v>
      </c>
      <c r="L142" s="31" t="s">
        <v>66</v>
      </c>
    </row>
    <row r="143" spans="1:12" s="2" customFormat="1" x14ac:dyDescent="0.35">
      <c r="A143" s="50"/>
      <c r="B143" s="50"/>
      <c r="C143" s="47"/>
      <c r="D143" s="30" t="s">
        <v>22</v>
      </c>
      <c r="E143" s="35"/>
      <c r="F143" s="35">
        <v>20000</v>
      </c>
      <c r="G143" s="35">
        <v>20000</v>
      </c>
      <c r="H143" s="30"/>
      <c r="I143" s="31"/>
      <c r="J143" s="31"/>
      <c r="K143" s="31"/>
      <c r="L143" s="31"/>
    </row>
    <row r="144" spans="1:12" s="2" customFormat="1" hidden="1" x14ac:dyDescent="0.35">
      <c r="A144" s="30"/>
      <c r="B144" s="30"/>
      <c r="C144" s="31"/>
      <c r="D144" s="30"/>
      <c r="E144" s="35"/>
      <c r="F144" s="35"/>
      <c r="G144" s="35"/>
      <c r="H144" s="30"/>
      <c r="I144" s="31"/>
      <c r="J144" s="31"/>
      <c r="K144" s="31"/>
      <c r="L144" s="31"/>
    </row>
    <row r="145" spans="1:12" s="2" customFormat="1" ht="31.25" customHeight="1" x14ac:dyDescent="0.35">
      <c r="A145" s="50" t="s">
        <v>239</v>
      </c>
      <c r="B145" s="50" t="s">
        <v>240</v>
      </c>
      <c r="C145" s="47" t="s">
        <v>95</v>
      </c>
      <c r="D145" s="50" t="s">
        <v>22</v>
      </c>
      <c r="E145" s="51">
        <v>249980</v>
      </c>
      <c r="F145" s="51">
        <v>288900</v>
      </c>
      <c r="G145" s="51">
        <v>319500</v>
      </c>
      <c r="H145" s="30" t="s">
        <v>229</v>
      </c>
      <c r="I145" s="31" t="s">
        <v>20</v>
      </c>
      <c r="J145" s="31" t="s">
        <v>241</v>
      </c>
      <c r="K145" s="31" t="s">
        <v>241</v>
      </c>
      <c r="L145" s="31" t="s">
        <v>241</v>
      </c>
    </row>
    <row r="146" spans="1:12" s="2" customFormat="1" x14ac:dyDescent="0.35">
      <c r="A146" s="50"/>
      <c r="B146" s="50"/>
      <c r="C146" s="47"/>
      <c r="D146" s="50"/>
      <c r="E146" s="51"/>
      <c r="F146" s="51"/>
      <c r="G146" s="51"/>
      <c r="H146" s="30" t="s">
        <v>232</v>
      </c>
      <c r="I146" s="31" t="s">
        <v>20</v>
      </c>
      <c r="J146" s="31" t="s">
        <v>241</v>
      </c>
      <c r="K146" s="31" t="s">
        <v>241</v>
      </c>
      <c r="L146" s="31" t="s">
        <v>241</v>
      </c>
    </row>
    <row r="147" spans="1:12" s="2" customFormat="1" hidden="1" x14ac:dyDescent="0.35">
      <c r="A147" s="30"/>
      <c r="B147" s="30"/>
      <c r="C147" s="31"/>
      <c r="D147" s="30"/>
      <c r="E147" s="35"/>
      <c r="F147" s="35"/>
      <c r="G147" s="35"/>
      <c r="H147" s="30"/>
      <c r="I147" s="31"/>
      <c r="J147" s="31"/>
      <c r="K147" s="31"/>
      <c r="L147" s="31"/>
    </row>
    <row r="148" spans="1:12" s="2" customFormat="1" x14ac:dyDescent="0.35">
      <c r="A148" s="50" t="s">
        <v>242</v>
      </c>
      <c r="B148" s="50" t="s">
        <v>243</v>
      </c>
      <c r="C148" s="47" t="s">
        <v>95</v>
      </c>
      <c r="D148" s="50" t="s">
        <v>22</v>
      </c>
      <c r="E148" s="51">
        <v>40000</v>
      </c>
      <c r="F148" s="51">
        <v>40000</v>
      </c>
      <c r="G148" s="51">
        <v>40000</v>
      </c>
      <c r="H148" s="30" t="s">
        <v>229</v>
      </c>
      <c r="I148" s="31" t="s">
        <v>20</v>
      </c>
      <c r="J148" s="31" t="s">
        <v>39</v>
      </c>
      <c r="K148" s="31" t="s">
        <v>40</v>
      </c>
      <c r="L148" s="31" t="s">
        <v>244</v>
      </c>
    </row>
    <row r="149" spans="1:12" s="2" customFormat="1" x14ac:dyDescent="0.35">
      <c r="A149" s="50"/>
      <c r="B149" s="50"/>
      <c r="C149" s="47"/>
      <c r="D149" s="50"/>
      <c r="E149" s="51"/>
      <c r="F149" s="51"/>
      <c r="G149" s="51"/>
      <c r="H149" s="30" t="s">
        <v>232</v>
      </c>
      <c r="I149" s="31" t="s">
        <v>20</v>
      </c>
      <c r="J149" s="31" t="s">
        <v>39</v>
      </c>
      <c r="K149" s="31" t="s">
        <v>40</v>
      </c>
      <c r="L149" s="31" t="s">
        <v>244</v>
      </c>
    </row>
    <row r="150" spans="1:12" s="2" customFormat="1" hidden="1" x14ac:dyDescent="0.35">
      <c r="A150" s="30"/>
      <c r="B150" s="30"/>
      <c r="C150" s="31"/>
      <c r="D150" s="30"/>
      <c r="E150" s="35"/>
      <c r="F150" s="35"/>
      <c r="G150" s="35"/>
      <c r="H150" s="30"/>
      <c r="I150" s="31"/>
      <c r="J150" s="31"/>
      <c r="K150" s="31"/>
      <c r="L150" s="31"/>
    </row>
    <row r="151" spans="1:12" s="2" customFormat="1" x14ac:dyDescent="0.35">
      <c r="A151" s="50" t="s">
        <v>245</v>
      </c>
      <c r="B151" s="50" t="s">
        <v>246</v>
      </c>
      <c r="C151" s="47" t="s">
        <v>95</v>
      </c>
      <c r="D151" s="50" t="s">
        <v>37</v>
      </c>
      <c r="E151" s="51">
        <v>10000</v>
      </c>
      <c r="F151" s="51">
        <v>10000</v>
      </c>
      <c r="G151" s="51">
        <v>10000</v>
      </c>
      <c r="H151" s="30" t="s">
        <v>229</v>
      </c>
      <c r="I151" s="31" t="s">
        <v>20</v>
      </c>
      <c r="J151" s="31" t="s">
        <v>66</v>
      </c>
      <c r="K151" s="31" t="s">
        <v>66</v>
      </c>
      <c r="L151" s="31" t="s">
        <v>66</v>
      </c>
    </row>
    <row r="152" spans="1:12" s="2" customFormat="1" x14ac:dyDescent="0.35">
      <c r="A152" s="50"/>
      <c r="B152" s="50"/>
      <c r="C152" s="47"/>
      <c r="D152" s="50"/>
      <c r="E152" s="51"/>
      <c r="F152" s="51"/>
      <c r="G152" s="51"/>
      <c r="H152" s="30" t="s">
        <v>232</v>
      </c>
      <c r="I152" s="31" t="s">
        <v>20</v>
      </c>
      <c r="J152" s="31" t="s">
        <v>66</v>
      </c>
      <c r="K152" s="31" t="s">
        <v>66</v>
      </c>
      <c r="L152" s="31" t="s">
        <v>66</v>
      </c>
    </row>
    <row r="153" spans="1:12" s="2" customFormat="1" hidden="1" x14ac:dyDescent="0.35">
      <c r="A153" s="30"/>
      <c r="B153" s="30"/>
      <c r="C153" s="31"/>
      <c r="D153" s="30"/>
      <c r="E153" s="35"/>
      <c r="F153" s="35"/>
      <c r="G153" s="35"/>
      <c r="H153" s="30"/>
      <c r="I153" s="31"/>
      <c r="J153" s="31"/>
      <c r="K153" s="31"/>
      <c r="L153" s="31"/>
    </row>
    <row r="154" spans="1:12" s="2" customFormat="1" x14ac:dyDescent="0.35">
      <c r="A154" s="50" t="s">
        <v>247</v>
      </c>
      <c r="B154" s="50" t="s">
        <v>248</v>
      </c>
      <c r="C154" s="47" t="s">
        <v>95</v>
      </c>
      <c r="D154" s="50" t="s">
        <v>22</v>
      </c>
      <c r="E154" s="51">
        <v>27000</v>
      </c>
      <c r="F154" s="51">
        <v>27000</v>
      </c>
      <c r="G154" s="51">
        <v>27000</v>
      </c>
      <c r="H154" s="30" t="s">
        <v>229</v>
      </c>
      <c r="I154" s="31" t="s">
        <v>20</v>
      </c>
      <c r="J154" s="31" t="s">
        <v>249</v>
      </c>
      <c r="K154" s="31" t="s">
        <v>250</v>
      </c>
      <c r="L154" s="31" t="s">
        <v>251</v>
      </c>
    </row>
    <row r="155" spans="1:12" s="2" customFormat="1" x14ac:dyDescent="0.35">
      <c r="A155" s="50"/>
      <c r="B155" s="50"/>
      <c r="C155" s="47"/>
      <c r="D155" s="50"/>
      <c r="E155" s="51"/>
      <c r="F155" s="51"/>
      <c r="G155" s="51"/>
      <c r="H155" s="30" t="s">
        <v>232</v>
      </c>
      <c r="I155" s="31" t="s">
        <v>20</v>
      </c>
      <c r="J155" s="31" t="s">
        <v>249</v>
      </c>
      <c r="K155" s="31" t="s">
        <v>250</v>
      </c>
      <c r="L155" s="31" t="s">
        <v>251</v>
      </c>
    </row>
    <row r="156" spans="1:12" s="2" customFormat="1" hidden="1" x14ac:dyDescent="0.35">
      <c r="A156" s="30"/>
      <c r="B156" s="30"/>
      <c r="C156" s="31"/>
      <c r="D156" s="30"/>
      <c r="E156" s="35"/>
      <c r="F156" s="35"/>
      <c r="G156" s="35"/>
      <c r="H156" s="30"/>
      <c r="I156" s="31"/>
      <c r="J156" s="31"/>
      <c r="K156" s="31"/>
      <c r="L156" s="31"/>
    </row>
    <row r="157" spans="1:12" s="2" customFormat="1" x14ac:dyDescent="0.35">
      <c r="A157" s="50" t="s">
        <v>252</v>
      </c>
      <c r="B157" s="50" t="s">
        <v>253</v>
      </c>
      <c r="C157" s="47" t="s">
        <v>95</v>
      </c>
      <c r="D157" s="50" t="s">
        <v>22</v>
      </c>
      <c r="E157" s="51">
        <v>32240</v>
      </c>
      <c r="F157" s="51">
        <v>23900</v>
      </c>
      <c r="G157" s="51">
        <v>23900</v>
      </c>
      <c r="H157" s="30" t="s">
        <v>229</v>
      </c>
      <c r="I157" s="31" t="s">
        <v>20</v>
      </c>
      <c r="J157" s="31" t="s">
        <v>254</v>
      </c>
      <c r="K157" s="31" t="s">
        <v>254</v>
      </c>
      <c r="L157" s="31" t="s">
        <v>254</v>
      </c>
    </row>
    <row r="158" spans="1:12" s="2" customFormat="1" x14ac:dyDescent="0.35">
      <c r="A158" s="50"/>
      <c r="B158" s="50"/>
      <c r="C158" s="47"/>
      <c r="D158" s="50"/>
      <c r="E158" s="51"/>
      <c r="F158" s="51"/>
      <c r="G158" s="51"/>
      <c r="H158" s="30" t="s">
        <v>232</v>
      </c>
      <c r="I158" s="31" t="s">
        <v>20</v>
      </c>
      <c r="J158" s="31" t="s">
        <v>254</v>
      </c>
      <c r="K158" s="31" t="s">
        <v>254</v>
      </c>
      <c r="L158" s="31" t="s">
        <v>254</v>
      </c>
    </row>
    <row r="159" spans="1:12" s="2" customFormat="1" hidden="1" x14ac:dyDescent="0.35">
      <c r="A159" s="30"/>
      <c r="B159" s="30"/>
      <c r="C159" s="31"/>
      <c r="D159" s="30"/>
      <c r="E159" s="35"/>
      <c r="F159" s="35"/>
      <c r="G159" s="35"/>
      <c r="H159" s="30"/>
      <c r="I159" s="31"/>
      <c r="J159" s="31"/>
      <c r="K159" s="31"/>
      <c r="L159" s="31"/>
    </row>
    <row r="160" spans="1:12" s="2" customFormat="1" ht="31" x14ac:dyDescent="0.35">
      <c r="A160" s="50" t="s">
        <v>255</v>
      </c>
      <c r="B160" s="50" t="s">
        <v>256</v>
      </c>
      <c r="C160" s="47" t="s">
        <v>95</v>
      </c>
      <c r="D160" s="50" t="s">
        <v>22</v>
      </c>
      <c r="E160" s="51">
        <v>557406</v>
      </c>
      <c r="F160" s="51">
        <v>750000</v>
      </c>
      <c r="G160" s="51">
        <v>800000</v>
      </c>
      <c r="H160" s="30" t="s">
        <v>257</v>
      </c>
      <c r="I160" s="31" t="s">
        <v>62</v>
      </c>
      <c r="J160" s="31" t="s">
        <v>46</v>
      </c>
      <c r="K160" s="31" t="s">
        <v>258</v>
      </c>
      <c r="L160" s="31" t="s">
        <v>259</v>
      </c>
    </row>
    <row r="161" spans="1:12" s="2" customFormat="1" ht="31" x14ac:dyDescent="0.35">
      <c r="A161" s="50"/>
      <c r="B161" s="50"/>
      <c r="C161" s="47"/>
      <c r="D161" s="50"/>
      <c r="E161" s="51"/>
      <c r="F161" s="51"/>
      <c r="G161" s="51"/>
      <c r="H161" s="30" t="s">
        <v>260</v>
      </c>
      <c r="I161" s="31" t="s">
        <v>20</v>
      </c>
      <c r="J161" s="31" t="s">
        <v>261</v>
      </c>
      <c r="K161" s="31" t="s">
        <v>262</v>
      </c>
      <c r="L161" s="31" t="s">
        <v>263</v>
      </c>
    </row>
    <row r="162" spans="1:12" s="2" customFormat="1" hidden="1" x14ac:dyDescent="0.35">
      <c r="A162" s="30"/>
      <c r="B162" s="30"/>
      <c r="C162" s="31"/>
      <c r="D162" s="30"/>
      <c r="E162" s="35"/>
      <c r="F162" s="35"/>
      <c r="G162" s="35"/>
      <c r="H162" s="30"/>
      <c r="I162" s="31"/>
      <c r="J162" s="31"/>
      <c r="K162" s="31"/>
      <c r="L162" s="31"/>
    </row>
    <row r="163" spans="1:12" s="2" customFormat="1" ht="31" x14ac:dyDescent="0.35">
      <c r="A163" s="30" t="s">
        <v>264</v>
      </c>
      <c r="B163" s="30" t="s">
        <v>265</v>
      </c>
      <c r="C163" s="31" t="s">
        <v>95</v>
      </c>
      <c r="D163" s="30" t="s">
        <v>22</v>
      </c>
      <c r="E163" s="35">
        <v>39000</v>
      </c>
      <c r="F163" s="35">
        <v>39000</v>
      </c>
      <c r="G163" s="35">
        <v>39000</v>
      </c>
      <c r="H163" s="30" t="s">
        <v>266</v>
      </c>
      <c r="I163" s="31" t="s">
        <v>20</v>
      </c>
      <c r="J163" s="31" t="s">
        <v>43</v>
      </c>
      <c r="K163" s="31" t="s">
        <v>43</v>
      </c>
      <c r="L163" s="31" t="s">
        <v>43</v>
      </c>
    </row>
    <row r="164" spans="1:12" s="2" customFormat="1" ht="31" x14ac:dyDescent="0.35">
      <c r="A164" s="30" t="s">
        <v>267</v>
      </c>
      <c r="B164" s="30" t="s">
        <v>268</v>
      </c>
      <c r="C164" s="31" t="s">
        <v>95</v>
      </c>
      <c r="D164" s="30" t="s">
        <v>22</v>
      </c>
      <c r="E164" s="35">
        <v>1193500</v>
      </c>
      <c r="F164" s="35">
        <v>1242000</v>
      </c>
      <c r="G164" s="35">
        <v>1262000</v>
      </c>
      <c r="H164" s="30" t="s">
        <v>269</v>
      </c>
      <c r="I164" s="31" t="s">
        <v>20</v>
      </c>
      <c r="J164" s="31" t="s">
        <v>52</v>
      </c>
      <c r="K164" s="31" t="s">
        <v>52</v>
      </c>
      <c r="L164" s="31" t="s">
        <v>52</v>
      </c>
    </row>
    <row r="165" spans="1:12" s="2" customFormat="1" ht="47.4" customHeight="1" x14ac:dyDescent="0.35">
      <c r="A165" s="33" t="s">
        <v>270</v>
      </c>
      <c r="B165" s="53" t="s">
        <v>271</v>
      </c>
      <c r="C165" s="53"/>
      <c r="D165" s="53"/>
      <c r="E165" s="36">
        <v>0</v>
      </c>
      <c r="F165" s="36">
        <v>0</v>
      </c>
      <c r="G165" s="36">
        <v>0</v>
      </c>
      <c r="H165" s="46"/>
      <c r="I165" s="46"/>
      <c r="J165" s="46"/>
      <c r="K165" s="46"/>
      <c r="L165" s="46"/>
    </row>
    <row r="166" spans="1:12" s="2" customFormat="1" ht="47.4" customHeight="1" x14ac:dyDescent="0.35">
      <c r="A166" s="30" t="s">
        <v>272</v>
      </c>
      <c r="B166" s="50" t="s">
        <v>273</v>
      </c>
      <c r="C166" s="50"/>
      <c r="D166" s="50"/>
      <c r="E166" s="32">
        <f>E167+E174+E182</f>
        <v>8060464</v>
      </c>
      <c r="F166" s="32">
        <f>F167+F174+F182</f>
        <v>23364777</v>
      </c>
      <c r="G166" s="32">
        <f>G167+G174+G182</f>
        <v>59887662</v>
      </c>
      <c r="H166" s="47"/>
      <c r="I166" s="47"/>
      <c r="J166" s="47"/>
      <c r="K166" s="47"/>
      <c r="L166" s="47"/>
    </row>
    <row r="167" spans="1:12" s="2" customFormat="1" ht="47.4" customHeight="1" x14ac:dyDescent="0.35">
      <c r="A167" s="33" t="s">
        <v>274</v>
      </c>
      <c r="B167" s="53" t="s">
        <v>275</v>
      </c>
      <c r="C167" s="53"/>
      <c r="D167" s="53"/>
      <c r="E167" s="34">
        <f>E168+E169+E172</f>
        <v>5907464</v>
      </c>
      <c r="F167" s="34">
        <f>F168+F169+F172</f>
        <v>22025987</v>
      </c>
      <c r="G167" s="34">
        <f>G168+G169+G172</f>
        <v>59157169</v>
      </c>
      <c r="H167" s="46"/>
      <c r="I167" s="46"/>
      <c r="J167" s="46"/>
      <c r="K167" s="46"/>
      <c r="L167" s="46"/>
    </row>
    <row r="168" spans="1:12" s="2" customFormat="1" ht="46.5" x14ac:dyDescent="0.35">
      <c r="A168" s="30" t="s">
        <v>276</v>
      </c>
      <c r="B168" s="30" t="s">
        <v>277</v>
      </c>
      <c r="C168" s="31" t="s">
        <v>278</v>
      </c>
      <c r="D168" s="30" t="s">
        <v>22</v>
      </c>
      <c r="E168" s="35">
        <v>907464</v>
      </c>
      <c r="F168" s="35">
        <v>1525168</v>
      </c>
      <c r="G168" s="35">
        <v>1000000</v>
      </c>
      <c r="H168" s="30" t="s">
        <v>279</v>
      </c>
      <c r="I168" s="31" t="s">
        <v>62</v>
      </c>
      <c r="J168" s="31" t="s">
        <v>222</v>
      </c>
      <c r="K168" s="31" t="s">
        <v>222</v>
      </c>
      <c r="L168" s="31" t="s">
        <v>222</v>
      </c>
    </row>
    <row r="169" spans="1:12" s="2" customFormat="1" ht="31.25" customHeight="1" x14ac:dyDescent="0.35">
      <c r="A169" s="50" t="s">
        <v>280</v>
      </c>
      <c r="B169" s="50" t="s">
        <v>281</v>
      </c>
      <c r="C169" s="47" t="s">
        <v>79</v>
      </c>
      <c r="D169" s="30" t="s">
        <v>357</v>
      </c>
      <c r="E169" s="32">
        <f>SUM(E170:E171)</f>
        <v>5000000</v>
      </c>
      <c r="F169" s="32">
        <f>SUM(F170:F171)</f>
        <v>20500819</v>
      </c>
      <c r="G169" s="32">
        <f>SUM(G170:G171)</f>
        <v>58157169</v>
      </c>
      <c r="H169" s="50" t="s">
        <v>61</v>
      </c>
      <c r="I169" s="47" t="s">
        <v>62</v>
      </c>
      <c r="J169" s="57" t="s">
        <v>282</v>
      </c>
      <c r="K169" s="57" t="s">
        <v>80</v>
      </c>
      <c r="L169" s="57">
        <v>60</v>
      </c>
    </row>
    <row r="170" spans="1:12" s="2" customFormat="1" x14ac:dyDescent="0.35">
      <c r="A170" s="50"/>
      <c r="B170" s="50"/>
      <c r="C170" s="47"/>
      <c r="D170" s="30" t="s">
        <v>283</v>
      </c>
      <c r="E170" s="35">
        <v>0</v>
      </c>
      <c r="F170" s="35">
        <v>14000000</v>
      </c>
      <c r="G170" s="35">
        <v>12000000</v>
      </c>
      <c r="H170" s="50"/>
      <c r="I170" s="47"/>
      <c r="J170" s="57"/>
      <c r="K170" s="57"/>
      <c r="L170" s="57"/>
    </row>
    <row r="171" spans="1:12" s="2" customFormat="1" x14ac:dyDescent="0.35">
      <c r="A171" s="50"/>
      <c r="B171" s="50"/>
      <c r="C171" s="47"/>
      <c r="D171" s="30" t="s">
        <v>22</v>
      </c>
      <c r="E171" s="35">
        <v>5000000</v>
      </c>
      <c r="F171" s="35">
        <v>6500819</v>
      </c>
      <c r="G171" s="35">
        <v>46157169</v>
      </c>
      <c r="H171" s="50"/>
      <c r="I171" s="47"/>
      <c r="J171" s="57"/>
      <c r="K171" s="57"/>
      <c r="L171" s="57"/>
    </row>
    <row r="172" spans="1:12" s="2" customFormat="1" ht="31.25" customHeight="1" x14ac:dyDescent="0.35">
      <c r="A172" s="55" t="s">
        <v>284</v>
      </c>
      <c r="B172" s="55" t="s">
        <v>285</v>
      </c>
      <c r="C172" s="56" t="s">
        <v>286</v>
      </c>
      <c r="D172" s="55"/>
      <c r="E172" s="58">
        <f>SUM(E173:E173)</f>
        <v>0</v>
      </c>
      <c r="F172" s="58">
        <f>SUM(F173:F173)</f>
        <v>0</v>
      </c>
      <c r="G172" s="58">
        <f>SUM(G173:G173)</f>
        <v>0</v>
      </c>
      <c r="H172" s="37" t="s">
        <v>61</v>
      </c>
      <c r="I172" s="38" t="s">
        <v>62</v>
      </c>
      <c r="J172" s="38" t="s">
        <v>222</v>
      </c>
      <c r="K172" s="38" t="s">
        <v>64</v>
      </c>
      <c r="L172" s="38" t="s">
        <v>64</v>
      </c>
    </row>
    <row r="173" spans="1:12" s="2" customFormat="1" ht="31" x14ac:dyDescent="0.35">
      <c r="A173" s="55"/>
      <c r="B173" s="55"/>
      <c r="C173" s="56"/>
      <c r="D173" s="55"/>
      <c r="E173" s="58"/>
      <c r="F173" s="58"/>
      <c r="G173" s="58"/>
      <c r="H173" s="37" t="s">
        <v>287</v>
      </c>
      <c r="I173" s="38" t="s">
        <v>288</v>
      </c>
      <c r="J173" s="38" t="s">
        <v>289</v>
      </c>
      <c r="K173" s="38" t="s">
        <v>64</v>
      </c>
      <c r="L173" s="38" t="s">
        <v>64</v>
      </c>
    </row>
    <row r="174" spans="1:12" s="2" customFormat="1" ht="47.4" customHeight="1" x14ac:dyDescent="0.35">
      <c r="A174" s="33" t="s">
        <v>290</v>
      </c>
      <c r="B174" s="53" t="s">
        <v>291</v>
      </c>
      <c r="C174" s="53"/>
      <c r="D174" s="53"/>
      <c r="E174" s="34">
        <f>E175+E176+E177+E178</f>
        <v>2153000</v>
      </c>
      <c r="F174" s="34">
        <f>F175+F176+F177+F178</f>
        <v>1338790</v>
      </c>
      <c r="G174" s="34">
        <f>G175+G176+G177+G178</f>
        <v>730493</v>
      </c>
      <c r="H174" s="46"/>
      <c r="I174" s="46"/>
      <c r="J174" s="46"/>
      <c r="K174" s="46"/>
      <c r="L174" s="46"/>
    </row>
    <row r="175" spans="1:12" s="2" customFormat="1" ht="46.5" x14ac:dyDescent="0.35">
      <c r="A175" s="30" t="s">
        <v>292</v>
      </c>
      <c r="B175" s="30" t="s">
        <v>293</v>
      </c>
      <c r="C175" s="31" t="s">
        <v>286</v>
      </c>
      <c r="D175" s="30" t="s">
        <v>22</v>
      </c>
      <c r="E175" s="35">
        <v>261300</v>
      </c>
      <c r="F175" s="35">
        <v>182000</v>
      </c>
      <c r="G175" s="35">
        <v>159500</v>
      </c>
      <c r="H175" s="30" t="s">
        <v>294</v>
      </c>
      <c r="I175" s="31" t="s">
        <v>20</v>
      </c>
      <c r="J175" s="31" t="s">
        <v>118</v>
      </c>
      <c r="K175" s="31" t="s">
        <v>118</v>
      </c>
      <c r="L175" s="31" t="s">
        <v>118</v>
      </c>
    </row>
    <row r="176" spans="1:12" s="2" customFormat="1" ht="62" x14ac:dyDescent="0.35">
      <c r="A176" s="30" t="s">
        <v>295</v>
      </c>
      <c r="B176" s="30" t="s">
        <v>296</v>
      </c>
      <c r="C176" s="31" t="s">
        <v>286</v>
      </c>
      <c r="D176" s="30" t="s">
        <v>22</v>
      </c>
      <c r="E176" s="35">
        <v>1109700</v>
      </c>
      <c r="F176" s="35">
        <v>283815</v>
      </c>
      <c r="G176" s="35">
        <v>70993</v>
      </c>
      <c r="H176" s="30" t="s">
        <v>297</v>
      </c>
      <c r="I176" s="31" t="s">
        <v>20</v>
      </c>
      <c r="J176" s="31" t="s">
        <v>298</v>
      </c>
      <c r="K176" s="31" t="s">
        <v>298</v>
      </c>
      <c r="L176" s="31" t="s">
        <v>298</v>
      </c>
    </row>
    <row r="177" spans="1:12" s="2" customFormat="1" ht="46.5" x14ac:dyDescent="0.35">
      <c r="A177" s="30" t="s">
        <v>299</v>
      </c>
      <c r="B177" s="30" t="s">
        <v>300</v>
      </c>
      <c r="C177" s="31" t="s">
        <v>286</v>
      </c>
      <c r="D177" s="30" t="s">
        <v>22</v>
      </c>
      <c r="E177" s="35">
        <v>500000</v>
      </c>
      <c r="F177" s="35">
        <v>500000</v>
      </c>
      <c r="G177" s="35">
        <v>500000</v>
      </c>
      <c r="H177" s="30" t="s">
        <v>301</v>
      </c>
      <c r="I177" s="31" t="s">
        <v>20</v>
      </c>
      <c r="J177" s="31" t="s">
        <v>28</v>
      </c>
      <c r="K177" s="31" t="s">
        <v>28</v>
      </c>
      <c r="L177" s="31" t="s">
        <v>28</v>
      </c>
    </row>
    <row r="178" spans="1:12" s="2" customFormat="1" ht="47" customHeight="1" x14ac:dyDescent="0.35">
      <c r="A178" s="50" t="s">
        <v>302</v>
      </c>
      <c r="B178" s="50" t="s">
        <v>303</v>
      </c>
      <c r="C178" s="47" t="s">
        <v>32</v>
      </c>
      <c r="D178" s="30" t="s">
        <v>357</v>
      </c>
      <c r="E178" s="32">
        <f>SUM(E179:E181)</f>
        <v>282000</v>
      </c>
      <c r="F178" s="32">
        <f>SUM(F179:F181)</f>
        <v>372975</v>
      </c>
      <c r="G178" s="32">
        <f>SUM(G179:G181)</f>
        <v>0</v>
      </c>
      <c r="H178" s="30" t="s">
        <v>61</v>
      </c>
      <c r="I178" s="31" t="s">
        <v>62</v>
      </c>
      <c r="J178" s="31" t="s">
        <v>63</v>
      </c>
      <c r="K178" s="31" t="s">
        <v>304</v>
      </c>
      <c r="L178" s="31" t="s">
        <v>28</v>
      </c>
    </row>
    <row r="179" spans="1:12" s="2" customFormat="1" x14ac:dyDescent="0.35">
      <c r="A179" s="50"/>
      <c r="B179" s="50"/>
      <c r="C179" s="47"/>
      <c r="D179" s="30" t="s">
        <v>305</v>
      </c>
      <c r="E179" s="35">
        <v>152000</v>
      </c>
      <c r="F179" s="35">
        <v>372975</v>
      </c>
      <c r="G179" s="35">
        <v>0</v>
      </c>
      <c r="H179" s="50" t="s">
        <v>306</v>
      </c>
      <c r="I179" s="47" t="s">
        <v>20</v>
      </c>
      <c r="J179" s="47" t="s">
        <v>64</v>
      </c>
      <c r="K179" s="47" t="s">
        <v>66</v>
      </c>
      <c r="L179" s="47" t="s">
        <v>64</v>
      </c>
    </row>
    <row r="180" spans="1:12" s="2" customFormat="1" x14ac:dyDescent="0.35">
      <c r="A180" s="50"/>
      <c r="B180" s="50"/>
      <c r="C180" s="47"/>
      <c r="D180" s="30" t="s">
        <v>22</v>
      </c>
      <c r="E180" s="35">
        <v>130000</v>
      </c>
      <c r="F180" s="35"/>
      <c r="G180" s="35"/>
      <c r="H180" s="50"/>
      <c r="I180" s="47"/>
      <c r="J180" s="47"/>
      <c r="K180" s="47"/>
      <c r="L180" s="47"/>
    </row>
    <row r="181" spans="1:12" s="2" customFormat="1" hidden="1" x14ac:dyDescent="0.35">
      <c r="A181" s="30"/>
      <c r="B181" s="30"/>
      <c r="C181" s="31"/>
      <c r="D181" s="30"/>
      <c r="E181" s="35"/>
      <c r="F181" s="35"/>
      <c r="G181" s="35"/>
      <c r="H181" s="30"/>
      <c r="I181" s="31"/>
      <c r="J181" s="31"/>
      <c r="K181" s="31"/>
      <c r="L181" s="31"/>
    </row>
    <row r="182" spans="1:12" s="2" customFormat="1" x14ac:dyDescent="0.35">
      <c r="A182" s="33" t="s">
        <v>307</v>
      </c>
      <c r="B182" s="53" t="s">
        <v>308</v>
      </c>
      <c r="C182" s="53"/>
      <c r="D182" s="53"/>
      <c r="E182" s="36">
        <v>0</v>
      </c>
      <c r="F182" s="36">
        <v>0</v>
      </c>
      <c r="G182" s="36">
        <v>0</v>
      </c>
      <c r="H182" s="46"/>
      <c r="I182" s="46"/>
      <c r="J182" s="46"/>
      <c r="K182" s="46"/>
      <c r="L182" s="46"/>
    </row>
    <row r="183" spans="1:12" s="2" customFormat="1" ht="32" customHeight="1" x14ac:dyDescent="0.35">
      <c r="A183" s="30" t="s">
        <v>309</v>
      </c>
      <c r="B183" s="50" t="s">
        <v>310</v>
      </c>
      <c r="C183" s="50"/>
      <c r="D183" s="50"/>
      <c r="E183" s="32">
        <f>E184+E185+E187+E188+E189</f>
        <v>515000</v>
      </c>
      <c r="F183" s="32">
        <f>F184+F185+F187+F188+F189</f>
        <v>500000</v>
      </c>
      <c r="G183" s="32">
        <f>G184+G185+G187+G188+G189</f>
        <v>500000</v>
      </c>
      <c r="H183" s="30"/>
      <c r="I183" s="31"/>
      <c r="J183" s="31"/>
      <c r="K183" s="31"/>
      <c r="L183" s="31"/>
    </row>
    <row r="184" spans="1:12" s="2" customFormat="1" ht="32" customHeight="1" x14ac:dyDescent="0.35">
      <c r="A184" s="33" t="s">
        <v>311</v>
      </c>
      <c r="B184" s="53" t="s">
        <v>312</v>
      </c>
      <c r="C184" s="53"/>
      <c r="D184" s="53"/>
      <c r="E184" s="36">
        <v>0</v>
      </c>
      <c r="F184" s="36">
        <v>0</v>
      </c>
      <c r="G184" s="36">
        <v>0</v>
      </c>
      <c r="H184" s="46"/>
      <c r="I184" s="46"/>
      <c r="J184" s="46"/>
      <c r="K184" s="46"/>
      <c r="L184" s="46"/>
    </row>
    <row r="185" spans="1:12" s="2" customFormat="1" ht="47.4" customHeight="1" x14ac:dyDescent="0.35">
      <c r="A185" s="33" t="s">
        <v>313</v>
      </c>
      <c r="B185" s="53" t="s">
        <v>314</v>
      </c>
      <c r="C185" s="53"/>
      <c r="D185" s="53"/>
      <c r="E185" s="34">
        <f t="shared" ref="E185:G185" si="1">SUM(E186:E186)</f>
        <v>15000</v>
      </c>
      <c r="F185" s="34">
        <f t="shared" si="1"/>
        <v>0</v>
      </c>
      <c r="G185" s="34">
        <f t="shared" si="1"/>
        <v>0</v>
      </c>
      <c r="H185" s="46"/>
      <c r="I185" s="46"/>
      <c r="J185" s="46"/>
      <c r="K185" s="46"/>
      <c r="L185" s="46"/>
    </row>
    <row r="186" spans="1:12" s="2" customFormat="1" ht="62" x14ac:dyDescent="0.35">
      <c r="A186" s="30" t="s">
        <v>315</v>
      </c>
      <c r="B186" s="30" t="s">
        <v>316</v>
      </c>
      <c r="C186" s="31" t="s">
        <v>32</v>
      </c>
      <c r="D186" s="30" t="s">
        <v>22</v>
      </c>
      <c r="E186" s="35">
        <v>15000</v>
      </c>
      <c r="F186" s="35">
        <v>0</v>
      </c>
      <c r="G186" s="35">
        <v>0</v>
      </c>
      <c r="H186" s="30" t="s">
        <v>61</v>
      </c>
      <c r="I186" s="31" t="s">
        <v>62</v>
      </c>
      <c r="J186" s="31" t="s">
        <v>241</v>
      </c>
      <c r="K186" s="31" t="s">
        <v>150</v>
      </c>
      <c r="L186" s="31" t="s">
        <v>64</v>
      </c>
    </row>
    <row r="187" spans="1:12" s="2" customFormat="1" ht="32" customHeight="1" x14ac:dyDescent="0.35">
      <c r="A187" s="33" t="s">
        <v>317</v>
      </c>
      <c r="B187" s="53" t="s">
        <v>318</v>
      </c>
      <c r="C187" s="53"/>
      <c r="D187" s="53"/>
      <c r="E187" s="36">
        <v>0</v>
      </c>
      <c r="F187" s="36">
        <v>0</v>
      </c>
      <c r="G187" s="36">
        <v>0</v>
      </c>
      <c r="H187" s="46"/>
      <c r="I187" s="46"/>
      <c r="J187" s="46"/>
      <c r="K187" s="46"/>
      <c r="L187" s="46"/>
    </row>
    <row r="188" spans="1:12" s="2" customFormat="1" ht="32" customHeight="1" x14ac:dyDescent="0.35">
      <c r="A188" s="33" t="s">
        <v>319</v>
      </c>
      <c r="B188" s="53" t="s">
        <v>359</v>
      </c>
      <c r="C188" s="53"/>
      <c r="D188" s="53"/>
      <c r="E188" s="36">
        <v>0</v>
      </c>
      <c r="F188" s="36">
        <v>0</v>
      </c>
      <c r="G188" s="36">
        <v>0</v>
      </c>
      <c r="H188" s="46"/>
      <c r="I188" s="46"/>
      <c r="J188" s="46"/>
      <c r="K188" s="46"/>
      <c r="L188" s="46"/>
    </row>
    <row r="189" spans="1:12" s="2" customFormat="1" ht="32" customHeight="1" x14ac:dyDescent="0.35">
      <c r="A189" s="33" t="s">
        <v>320</v>
      </c>
      <c r="B189" s="53" t="s">
        <v>321</v>
      </c>
      <c r="C189" s="53"/>
      <c r="D189" s="53"/>
      <c r="E189" s="34">
        <f>SUM(E190:E190)</f>
        <v>500000</v>
      </c>
      <c r="F189" s="34">
        <f>SUM(F190:F190)</f>
        <v>500000</v>
      </c>
      <c r="G189" s="34">
        <f>SUM(G190:G190)</f>
        <v>500000</v>
      </c>
      <c r="H189" s="46"/>
      <c r="I189" s="46"/>
      <c r="J189" s="46"/>
      <c r="K189" s="46"/>
      <c r="L189" s="46"/>
    </row>
    <row r="190" spans="1:12" s="2" customFormat="1" ht="31" x14ac:dyDescent="0.35">
      <c r="A190" s="50" t="s">
        <v>322</v>
      </c>
      <c r="B190" s="50" t="s">
        <v>323</v>
      </c>
      <c r="C190" s="47" t="s">
        <v>324</v>
      </c>
      <c r="D190" s="50" t="s">
        <v>22</v>
      </c>
      <c r="E190" s="51">
        <v>500000</v>
      </c>
      <c r="F190" s="51">
        <v>500000</v>
      </c>
      <c r="G190" s="51">
        <v>500000</v>
      </c>
      <c r="H190" s="30" t="s">
        <v>325</v>
      </c>
      <c r="I190" s="31" t="s">
        <v>20</v>
      </c>
      <c r="J190" s="31" t="s">
        <v>326</v>
      </c>
      <c r="K190" s="31" t="s">
        <v>326</v>
      </c>
      <c r="L190" s="31" t="s">
        <v>326</v>
      </c>
    </row>
    <row r="191" spans="1:12" s="2" customFormat="1" ht="31" x14ac:dyDescent="0.35">
      <c r="A191" s="50"/>
      <c r="B191" s="50"/>
      <c r="C191" s="47"/>
      <c r="D191" s="50"/>
      <c r="E191" s="51"/>
      <c r="F191" s="51"/>
      <c r="G191" s="51"/>
      <c r="H191" s="30" t="s">
        <v>360</v>
      </c>
      <c r="I191" s="31" t="s">
        <v>20</v>
      </c>
      <c r="J191" s="31" t="s">
        <v>244</v>
      </c>
      <c r="K191" s="31" t="s">
        <v>244</v>
      </c>
      <c r="L191" s="31" t="s">
        <v>244</v>
      </c>
    </row>
    <row r="192" spans="1:12" s="2" customFormat="1" ht="31" x14ac:dyDescent="0.35">
      <c r="A192" s="50"/>
      <c r="B192" s="50"/>
      <c r="C192" s="47"/>
      <c r="D192" s="50"/>
      <c r="E192" s="51"/>
      <c r="F192" s="51"/>
      <c r="G192" s="51"/>
      <c r="H192" s="30" t="s">
        <v>361</v>
      </c>
      <c r="I192" s="31" t="s">
        <v>20</v>
      </c>
      <c r="J192" s="31" t="s">
        <v>327</v>
      </c>
      <c r="K192" s="31" t="s">
        <v>328</v>
      </c>
      <c r="L192" s="31" t="s">
        <v>328</v>
      </c>
    </row>
    <row r="193" spans="1:12" s="2" customFormat="1" ht="31" x14ac:dyDescent="0.35">
      <c r="A193" s="50"/>
      <c r="B193" s="50"/>
      <c r="C193" s="47"/>
      <c r="D193" s="50"/>
      <c r="E193" s="51"/>
      <c r="F193" s="51"/>
      <c r="G193" s="51"/>
      <c r="H193" s="30" t="s">
        <v>329</v>
      </c>
      <c r="I193" s="31" t="s">
        <v>62</v>
      </c>
      <c r="J193" s="31" t="s">
        <v>222</v>
      </c>
      <c r="K193" s="31" t="s">
        <v>222</v>
      </c>
      <c r="L193" s="31" t="s">
        <v>222</v>
      </c>
    </row>
    <row r="194" spans="1:12" s="2" customFormat="1" ht="31" x14ac:dyDescent="0.35">
      <c r="A194" s="50"/>
      <c r="B194" s="50"/>
      <c r="C194" s="47"/>
      <c r="D194" s="50"/>
      <c r="E194" s="51"/>
      <c r="F194" s="51"/>
      <c r="G194" s="51"/>
      <c r="H194" s="30" t="s">
        <v>330</v>
      </c>
      <c r="I194" s="31" t="s">
        <v>62</v>
      </c>
      <c r="J194" s="31" t="s">
        <v>155</v>
      </c>
      <c r="K194" s="31" t="s">
        <v>155</v>
      </c>
      <c r="L194" s="31" t="s">
        <v>155</v>
      </c>
    </row>
    <row r="195" spans="1:12" s="5" customFormat="1" x14ac:dyDescent="0.35">
      <c r="A195" s="3"/>
      <c r="B195" s="3"/>
      <c r="C195" s="4"/>
      <c r="D195" s="3"/>
      <c r="E195" s="23"/>
      <c r="F195" s="23"/>
      <c r="G195" s="23"/>
      <c r="H195" s="3"/>
      <c r="I195" s="4"/>
      <c r="J195" s="4"/>
      <c r="K195" s="4"/>
      <c r="L195" s="4"/>
    </row>
    <row r="196" spans="1:12" s="5" customFormat="1" x14ac:dyDescent="0.35">
      <c r="A196" s="3"/>
      <c r="B196" s="3"/>
      <c r="C196" s="4"/>
      <c r="D196" s="3"/>
      <c r="E196" s="23"/>
      <c r="F196" s="23"/>
      <c r="G196" s="23"/>
      <c r="H196" s="3"/>
      <c r="I196" s="4"/>
      <c r="J196" s="4"/>
      <c r="K196" s="4"/>
      <c r="L196" s="4"/>
    </row>
    <row r="197" spans="1:12" s="2" customFormat="1" x14ac:dyDescent="0.35">
      <c r="A197" s="3"/>
      <c r="B197" s="3"/>
      <c r="C197" s="19"/>
      <c r="D197" s="22"/>
      <c r="E197" s="19"/>
      <c r="F197" s="21"/>
      <c r="G197" s="21"/>
      <c r="H197" s="18"/>
      <c r="I197" s="21"/>
      <c r="J197" s="21"/>
      <c r="K197" s="21"/>
      <c r="L197" s="21"/>
    </row>
  </sheetData>
  <mergeCells count="272">
    <mergeCell ref="G59:G60"/>
    <mergeCell ref="F59:F60"/>
    <mergeCell ref="E59:E60"/>
    <mergeCell ref="D59:D60"/>
    <mergeCell ref="D61:D64"/>
    <mergeCell ref="E61:E64"/>
    <mergeCell ref="F61:F64"/>
    <mergeCell ref="G61:G64"/>
    <mergeCell ref="C56:C57"/>
    <mergeCell ref="B56:B57"/>
    <mergeCell ref="A56:A57"/>
    <mergeCell ref="C58:C64"/>
    <mergeCell ref="B58:B64"/>
    <mergeCell ref="A58:A64"/>
    <mergeCell ref="G172:G173"/>
    <mergeCell ref="F172:F173"/>
    <mergeCell ref="E172:E173"/>
    <mergeCell ref="F160:F161"/>
    <mergeCell ref="G160:G161"/>
    <mergeCell ref="E148:E149"/>
    <mergeCell ref="F148:F149"/>
    <mergeCell ref="G148:G149"/>
    <mergeCell ref="A160:A161"/>
    <mergeCell ref="A157:A158"/>
    <mergeCell ref="A154:A155"/>
    <mergeCell ref="A151:A152"/>
    <mergeCell ref="F151:F152"/>
    <mergeCell ref="G151:G152"/>
    <mergeCell ref="B145:B146"/>
    <mergeCell ref="A145:A146"/>
    <mergeCell ref="A148:A149"/>
    <mergeCell ref="B148:B149"/>
    <mergeCell ref="C148:C149"/>
    <mergeCell ref="H174:L174"/>
    <mergeCell ref="L169:L171"/>
    <mergeCell ref="K169:K171"/>
    <mergeCell ref="J169:J171"/>
    <mergeCell ref="I169:I171"/>
    <mergeCell ref="H169:H171"/>
    <mergeCell ref="B43:D43"/>
    <mergeCell ref="B42:D42"/>
    <mergeCell ref="B174:D174"/>
    <mergeCell ref="B167:D167"/>
    <mergeCell ref="B166:D166"/>
    <mergeCell ref="B165:D165"/>
    <mergeCell ref="B132:D132"/>
    <mergeCell ref="B131:D131"/>
    <mergeCell ref="E160:E161"/>
    <mergeCell ref="F154:F155"/>
    <mergeCell ref="G154:G155"/>
    <mergeCell ref="E157:E158"/>
    <mergeCell ref="F157:F158"/>
    <mergeCell ref="G157:G158"/>
    <mergeCell ref="E154:E155"/>
    <mergeCell ref="C151:C152"/>
    <mergeCell ref="D151:D152"/>
    <mergeCell ref="E151:E152"/>
    <mergeCell ref="D148:D149"/>
    <mergeCell ref="B139:B140"/>
    <mergeCell ref="B133:B134"/>
    <mergeCell ref="B103:B108"/>
    <mergeCell ref="C86:C90"/>
    <mergeCell ref="B86:B90"/>
    <mergeCell ref="B68:B73"/>
    <mergeCell ref="B183:D183"/>
    <mergeCell ref="B182:D182"/>
    <mergeCell ref="B160:B161"/>
    <mergeCell ref="C160:C161"/>
    <mergeCell ref="D160:D161"/>
    <mergeCell ref="B157:B158"/>
    <mergeCell ref="C157:C158"/>
    <mergeCell ref="D157:D158"/>
    <mergeCell ref="B154:B155"/>
    <mergeCell ref="C154:C155"/>
    <mergeCell ref="D154:D155"/>
    <mergeCell ref="B151:B152"/>
    <mergeCell ref="A190:A194"/>
    <mergeCell ref="B14:D14"/>
    <mergeCell ref="B13:D13"/>
    <mergeCell ref="B12:D12"/>
    <mergeCell ref="B20:D20"/>
    <mergeCell ref="B31:D31"/>
    <mergeCell ref="B30:D30"/>
    <mergeCell ref="B39:D39"/>
    <mergeCell ref="B38:D38"/>
    <mergeCell ref="B37:D37"/>
    <mergeCell ref="B36:D36"/>
    <mergeCell ref="B35:D35"/>
    <mergeCell ref="B46:D46"/>
    <mergeCell ref="B45:D45"/>
    <mergeCell ref="B44:D44"/>
    <mergeCell ref="B172:B173"/>
    <mergeCell ref="A172:A173"/>
    <mergeCell ref="B178:B180"/>
    <mergeCell ref="A178:A180"/>
    <mergeCell ref="D172:D173"/>
    <mergeCell ref="C172:C173"/>
    <mergeCell ref="C169:C171"/>
    <mergeCell ref="B169:B171"/>
    <mergeCell ref="A169:A171"/>
    <mergeCell ref="G190:G194"/>
    <mergeCell ref="F190:F194"/>
    <mergeCell ref="E190:E194"/>
    <mergeCell ref="D190:D194"/>
    <mergeCell ref="C190:C194"/>
    <mergeCell ref="L179:L180"/>
    <mergeCell ref="K179:K180"/>
    <mergeCell ref="J179:J180"/>
    <mergeCell ref="I179:I180"/>
    <mergeCell ref="H179:H180"/>
    <mergeCell ref="C178:C180"/>
    <mergeCell ref="H187:L187"/>
    <mergeCell ref="H188:L188"/>
    <mergeCell ref="B184:D184"/>
    <mergeCell ref="B190:B194"/>
    <mergeCell ref="B189:D189"/>
    <mergeCell ref="B188:D188"/>
    <mergeCell ref="B187:D187"/>
    <mergeCell ref="B185:D185"/>
    <mergeCell ref="G145:G146"/>
    <mergeCell ref="F145:F146"/>
    <mergeCell ref="E145:E146"/>
    <mergeCell ref="D145:D146"/>
    <mergeCell ref="C145:C146"/>
    <mergeCell ref="A139:A140"/>
    <mergeCell ref="C141:C143"/>
    <mergeCell ref="B141:B143"/>
    <mergeCell ref="A141:A143"/>
    <mergeCell ref="G139:G140"/>
    <mergeCell ref="F139:F140"/>
    <mergeCell ref="E139:E140"/>
    <mergeCell ref="D139:D140"/>
    <mergeCell ref="C139:C140"/>
    <mergeCell ref="A133:A134"/>
    <mergeCell ref="G136:G137"/>
    <mergeCell ref="F136:F137"/>
    <mergeCell ref="E136:E137"/>
    <mergeCell ref="D136:D137"/>
    <mergeCell ref="C136:C137"/>
    <mergeCell ref="B136:B137"/>
    <mergeCell ref="A136:A137"/>
    <mergeCell ref="G133:G134"/>
    <mergeCell ref="F133:F134"/>
    <mergeCell ref="E133:E134"/>
    <mergeCell ref="D133:D134"/>
    <mergeCell ref="C133:C134"/>
    <mergeCell ref="C112:C117"/>
    <mergeCell ref="B112:B117"/>
    <mergeCell ref="A112:A117"/>
    <mergeCell ref="G115:G117"/>
    <mergeCell ref="F115:F117"/>
    <mergeCell ref="E115:E117"/>
    <mergeCell ref="D115:D117"/>
    <mergeCell ref="C121:C125"/>
    <mergeCell ref="B121:B125"/>
    <mergeCell ref="A121:A125"/>
    <mergeCell ref="G124:G125"/>
    <mergeCell ref="F124:F125"/>
    <mergeCell ref="E124:E125"/>
    <mergeCell ref="D124:D125"/>
    <mergeCell ref="A103:A108"/>
    <mergeCell ref="G106:G108"/>
    <mergeCell ref="F106:F108"/>
    <mergeCell ref="E106:E108"/>
    <mergeCell ref="D106:D108"/>
    <mergeCell ref="C103:C108"/>
    <mergeCell ref="C97:C99"/>
    <mergeCell ref="B97:B99"/>
    <mergeCell ref="A97:A99"/>
    <mergeCell ref="G98:G99"/>
    <mergeCell ref="F98:F99"/>
    <mergeCell ref="E98:E99"/>
    <mergeCell ref="D98:D99"/>
    <mergeCell ref="B77:B82"/>
    <mergeCell ref="A77:A82"/>
    <mergeCell ref="G80:G82"/>
    <mergeCell ref="F80:F82"/>
    <mergeCell ref="E80:E82"/>
    <mergeCell ref="D80:D82"/>
    <mergeCell ref="C94:C96"/>
    <mergeCell ref="B94:B96"/>
    <mergeCell ref="A94:A96"/>
    <mergeCell ref="A68:A73"/>
    <mergeCell ref="G71:G73"/>
    <mergeCell ref="F71:F73"/>
    <mergeCell ref="E71:E73"/>
    <mergeCell ref="D71:D73"/>
    <mergeCell ref="H189:L189"/>
    <mergeCell ref="C47:C52"/>
    <mergeCell ref="B47:B52"/>
    <mergeCell ref="A47:A52"/>
    <mergeCell ref="G50:G52"/>
    <mergeCell ref="F50:F52"/>
    <mergeCell ref="E50:E52"/>
    <mergeCell ref="D50:D52"/>
    <mergeCell ref="C68:C73"/>
    <mergeCell ref="H184:L184"/>
    <mergeCell ref="H182:L182"/>
    <mergeCell ref="H185:L185"/>
    <mergeCell ref="H131:L131"/>
    <mergeCell ref="H132:L132"/>
    <mergeCell ref="H165:L165"/>
    <mergeCell ref="H167:L167"/>
    <mergeCell ref="H166:L166"/>
    <mergeCell ref="A86:A90"/>
    <mergeCell ref="C77:C82"/>
    <mergeCell ref="H38:L38"/>
    <mergeCell ref="H39:L39"/>
    <mergeCell ref="H42:L42"/>
    <mergeCell ref="H43:L43"/>
    <mergeCell ref="H46:L46"/>
    <mergeCell ref="H44:L44"/>
    <mergeCell ref="L88:L89"/>
    <mergeCell ref="K88:K89"/>
    <mergeCell ref="J88:J89"/>
    <mergeCell ref="I88:I89"/>
    <mergeCell ref="H88:H89"/>
    <mergeCell ref="H36:L36"/>
    <mergeCell ref="H20:L20"/>
    <mergeCell ref="H31:L31"/>
    <mergeCell ref="H35:L35"/>
    <mergeCell ref="H37:L37"/>
    <mergeCell ref="F27:F28"/>
    <mergeCell ref="G27:G28"/>
    <mergeCell ref="H30:L30"/>
    <mergeCell ref="A32:A33"/>
    <mergeCell ref="B32:B33"/>
    <mergeCell ref="C32:C33"/>
    <mergeCell ref="D32:D33"/>
    <mergeCell ref="E32:E33"/>
    <mergeCell ref="F32:F33"/>
    <mergeCell ref="G32:G33"/>
    <mergeCell ref="A27:A28"/>
    <mergeCell ref="B27:B28"/>
    <mergeCell ref="C27:C28"/>
    <mergeCell ref="D27:D28"/>
    <mergeCell ref="E27:E28"/>
    <mergeCell ref="F15:F18"/>
    <mergeCell ref="G15:G18"/>
    <mergeCell ref="A21:A24"/>
    <mergeCell ref="B21:B24"/>
    <mergeCell ref="C21:C24"/>
    <mergeCell ref="D23:D24"/>
    <mergeCell ref="E23:E24"/>
    <mergeCell ref="F23:F24"/>
    <mergeCell ref="G23:G24"/>
    <mergeCell ref="A15:A18"/>
    <mergeCell ref="B15:B18"/>
    <mergeCell ref="C15:C18"/>
    <mergeCell ref="D15:D18"/>
    <mergeCell ref="E15:E18"/>
    <mergeCell ref="H1:L1"/>
    <mergeCell ref="H2:L2"/>
    <mergeCell ref="H3:L3"/>
    <mergeCell ref="A5:L5"/>
    <mergeCell ref="A6:L6"/>
    <mergeCell ref="H11:L11"/>
    <mergeCell ref="H12:L12"/>
    <mergeCell ref="H14:L14"/>
    <mergeCell ref="H13:L13"/>
    <mergeCell ref="B11:D11"/>
    <mergeCell ref="A8:A10"/>
    <mergeCell ref="B8:B10"/>
    <mergeCell ref="C8:C10"/>
    <mergeCell ref="D8:D10"/>
    <mergeCell ref="E8:E10"/>
    <mergeCell ref="F8:F10"/>
    <mergeCell ref="G8:G10"/>
    <mergeCell ref="H9:H10"/>
    <mergeCell ref="I9:I10"/>
    <mergeCell ref="H8:L8"/>
    <mergeCell ref="J9:L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 differentFirst="1">
    <oddHeader>&amp;C&amp;P</oddHeader>
  </headerFooter>
  <rowBreaks count="4" manualBreakCount="4">
    <brk id="30" max="11" man="1"/>
    <brk id="57" max="11" man="1"/>
    <brk id="90" max="11" man="1"/>
    <brk id="18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3"/>
  <sheetViews>
    <sheetView view="pageLayout" zoomScaleNormal="100" workbookViewId="0">
      <selection activeCell="D17" sqref="D17"/>
    </sheetView>
  </sheetViews>
  <sheetFormatPr defaultColWidth="8.90625" defaultRowHeight="15.5" x14ac:dyDescent="0.35"/>
  <cols>
    <col min="1" max="1" width="8.90625" style="9"/>
    <col min="2" max="2" width="57.6328125" style="9" customWidth="1"/>
    <col min="3" max="5" width="13.90625" style="9" bestFit="1" customWidth="1"/>
    <col min="6" max="16384" width="8.90625" style="9"/>
  </cols>
  <sheetData>
    <row r="2" spans="1:5" x14ac:dyDescent="0.35">
      <c r="A2" s="7" t="s">
        <v>0</v>
      </c>
      <c r="B2" s="7" t="s">
        <v>355</v>
      </c>
      <c r="C2" s="8" t="s">
        <v>3</v>
      </c>
      <c r="D2" s="8" t="s">
        <v>4</v>
      </c>
      <c r="E2" s="8" t="s">
        <v>5</v>
      </c>
    </row>
    <row r="3" spans="1:5" x14ac:dyDescent="0.35">
      <c r="A3" s="10" t="s">
        <v>331</v>
      </c>
      <c r="B3" s="10" t="s">
        <v>332</v>
      </c>
      <c r="C3" s="11">
        <f>SUM(C4:C8)</f>
        <v>28411495.540000003</v>
      </c>
      <c r="D3" s="11">
        <f>SUM(D4:D8)</f>
        <v>46873903</v>
      </c>
      <c r="E3" s="11">
        <f>SUM(E4:E8)</f>
        <v>80893028</v>
      </c>
    </row>
    <row r="4" spans="1:5" ht="31" x14ac:dyDescent="0.35">
      <c r="A4" s="10" t="s">
        <v>22</v>
      </c>
      <c r="B4" s="10" t="s">
        <v>333</v>
      </c>
      <c r="C4" s="12">
        <v>24686590.850000001</v>
      </c>
      <c r="D4" s="12">
        <v>29188001</v>
      </c>
      <c r="E4" s="12">
        <v>65171096</v>
      </c>
    </row>
    <row r="5" spans="1:5" x14ac:dyDescent="0.35">
      <c r="A5" s="10" t="s">
        <v>168</v>
      </c>
      <c r="B5" s="10" t="s">
        <v>334</v>
      </c>
      <c r="C5" s="12">
        <v>123316</v>
      </c>
      <c r="D5" s="12">
        <v>123316</v>
      </c>
      <c r="E5" s="12">
        <v>123316</v>
      </c>
    </row>
    <row r="6" spans="1:5" x14ac:dyDescent="0.35">
      <c r="A6" s="10" t="s">
        <v>105</v>
      </c>
      <c r="B6" s="10" t="s">
        <v>335</v>
      </c>
      <c r="C6" s="12">
        <v>1757020</v>
      </c>
      <c r="D6" s="12">
        <v>1736320</v>
      </c>
      <c r="E6" s="12">
        <v>1772350</v>
      </c>
    </row>
    <row r="7" spans="1:5" x14ac:dyDescent="0.35">
      <c r="A7" s="10" t="s">
        <v>283</v>
      </c>
      <c r="B7" s="10" t="s">
        <v>336</v>
      </c>
      <c r="C7" s="12">
        <v>0</v>
      </c>
      <c r="D7" s="12">
        <v>14000000</v>
      </c>
      <c r="E7" s="12">
        <v>12000000</v>
      </c>
    </row>
    <row r="8" spans="1:5" x14ac:dyDescent="0.35">
      <c r="A8" s="10" t="s">
        <v>37</v>
      </c>
      <c r="B8" s="10" t="s">
        <v>337</v>
      </c>
      <c r="C8" s="12">
        <v>1844568.69</v>
      </c>
      <c r="D8" s="12">
        <v>1826266</v>
      </c>
      <c r="E8" s="12">
        <v>1826266</v>
      </c>
    </row>
    <row r="9" spans="1:5" x14ac:dyDescent="0.35">
      <c r="A9" s="10" t="s">
        <v>338</v>
      </c>
      <c r="B9" s="10" t="s">
        <v>339</v>
      </c>
      <c r="C9" s="11">
        <f>SUM(C10:C10)</f>
        <v>152000</v>
      </c>
      <c r="D9" s="11">
        <f>SUM(D10:D10)</f>
        <v>372975</v>
      </c>
      <c r="E9" s="11">
        <f>SUM(E10:E10)</f>
        <v>0</v>
      </c>
    </row>
    <row r="10" spans="1:5" ht="31" x14ac:dyDescent="0.35">
      <c r="A10" s="10" t="s">
        <v>305</v>
      </c>
      <c r="B10" s="10" t="s">
        <v>340</v>
      </c>
      <c r="C10" s="12">
        <v>152000</v>
      </c>
      <c r="D10" s="12">
        <v>372975</v>
      </c>
      <c r="E10" s="12">
        <v>0</v>
      </c>
    </row>
    <row r="11" spans="1:5" s="16" customFormat="1" x14ac:dyDescent="0.35">
      <c r="A11" s="13"/>
      <c r="B11" s="14" t="s">
        <v>341</v>
      </c>
      <c r="C11" s="15">
        <f>C3+C9</f>
        <v>28563495.540000003</v>
      </c>
      <c r="D11" s="15">
        <f>D3+D9</f>
        <v>47246878</v>
      </c>
      <c r="E11" s="15">
        <f>E3+E9</f>
        <v>80893028</v>
      </c>
    </row>
    <row r="13" spans="1:5" x14ac:dyDescent="0.35">
      <c r="A13" s="59" t="s">
        <v>356</v>
      </c>
      <c r="B13" s="60"/>
      <c r="C13" s="60"/>
      <c r="D13" s="60"/>
      <c r="E13" s="60"/>
    </row>
  </sheetData>
  <mergeCells count="1">
    <mergeCell ref="A13:E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2</vt:i4>
      </vt:variant>
    </vt:vector>
  </HeadingPairs>
  <TitlesOfParts>
    <vt:vector size="4" baseType="lpstr">
      <vt:lpstr>1 Programa</vt:lpstr>
      <vt:lpstr>Finansavimas pagal šaltinius</vt:lpstr>
      <vt:lpstr>'1 Programa'!Print_Area</vt:lpstr>
      <vt:lpstr>'1 Programa'!Print_Titles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Motiejūnienė</dc:creator>
  <cp:lastModifiedBy>Kristina Dzindziliauskaitė</cp:lastModifiedBy>
  <cp:lastPrinted>2025-02-04T13:41:11Z</cp:lastPrinted>
  <dcterms:created xsi:type="dcterms:W3CDTF">2025-01-26T18:49:02Z</dcterms:created>
  <dcterms:modified xsi:type="dcterms:W3CDTF">2025-02-18T13:45:28Z</dcterms:modified>
</cp:coreProperties>
</file>