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1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C73" i="1"/>
  <c r="D12" i="1" l="1"/>
  <c r="D48" i="1" l="1"/>
  <c r="D37" i="1" s="1"/>
  <c r="D36" i="1" s="1"/>
  <c r="D27" i="1"/>
  <c r="D15" i="1" l="1"/>
  <c r="D19" i="1"/>
  <c r="D22" i="1"/>
  <c r="D26" i="1"/>
  <c r="D21" i="1" l="1"/>
  <c r="D11" i="1"/>
  <c r="D35" i="1" s="1"/>
  <c r="D59" i="1" l="1"/>
  <c r="D62" i="1" s="1"/>
</calcChain>
</file>

<file path=xl/sharedStrings.xml><?xml version="1.0" encoding="utf-8"?>
<sst xmlns="http://schemas.openxmlformats.org/spreadsheetml/2006/main" count="124" uniqueCount="123">
  <si>
    <t>Kauno miesto savivaldybės tarybos</t>
  </si>
  <si>
    <t>1 priedas</t>
  </si>
  <si>
    <t>PAJAMOS</t>
  </si>
  <si>
    <t>Eil. Nr.</t>
  </si>
  <si>
    <t>Pavadinimas</t>
  </si>
  <si>
    <t>Iš viso
(tūkst. Eur)</t>
  </si>
  <si>
    <t>1.</t>
  </si>
  <si>
    <t>2.</t>
  </si>
  <si>
    <t>Gyventojų pajamų mokestis</t>
  </si>
  <si>
    <t>3.</t>
  </si>
  <si>
    <t>4.</t>
  </si>
  <si>
    <t>Žemės mokestis</t>
  </si>
  <si>
    <t>5.</t>
  </si>
  <si>
    <t>Paveldimo turto mokestis</t>
  </si>
  <si>
    <t>6.</t>
  </si>
  <si>
    <t>Nekilnojamojo turto mokestis</t>
  </si>
  <si>
    <t>7.</t>
  </si>
  <si>
    <t>8.</t>
  </si>
  <si>
    <t>Mokesčiai už aplinkos teršimą</t>
  </si>
  <si>
    <t>9.</t>
  </si>
  <si>
    <t>10.</t>
  </si>
  <si>
    <t>11.</t>
  </si>
  <si>
    <t>Dividendai</t>
  </si>
  <si>
    <t>12.</t>
  </si>
  <si>
    <t>Nuomos mokestis už valstybinę žemę</t>
  </si>
  <si>
    <t>13.</t>
  </si>
  <si>
    <t>Mokesčiai už valstybinius gamtos išteklius</t>
  </si>
  <si>
    <t>14.</t>
  </si>
  <si>
    <t>15.</t>
  </si>
  <si>
    <t>Biudžetinių įstaigų pajamos už prekes ir paslaugas</t>
  </si>
  <si>
    <t>16.</t>
  </si>
  <si>
    <t>Pajamos už ilgalaikio ir trumpalaikio materialiojo turto nuomą</t>
  </si>
  <si>
    <t>17.</t>
  </si>
  <si>
    <t>Įmokos už išlaikymą švietimo, socialinės apsaugos ir kitose įstaigose</t>
  </si>
  <si>
    <t>18.</t>
  </si>
  <si>
    <t>Valstybinė rinkliava</t>
  </si>
  <si>
    <t>19.</t>
  </si>
  <si>
    <t>Vietinė rinkliava</t>
  </si>
  <si>
    <t>20.</t>
  </si>
  <si>
    <t>Pajamos iš baudų ir konfiskacijos</t>
  </si>
  <si>
    <t>21.</t>
  </si>
  <si>
    <t>Kitos neišvardytos pajamos</t>
  </si>
  <si>
    <t>22.</t>
  </si>
  <si>
    <t>Materialiojo ir nematerialiojo turto realizavimo pajamos</t>
  </si>
  <si>
    <t>23.</t>
  </si>
  <si>
    <t>24.</t>
  </si>
  <si>
    <t>25.</t>
  </si>
  <si>
    <t>26.</t>
  </si>
  <si>
    <t>Ugdymo reikmėms finansuoti</t>
  </si>
  <si>
    <t>27.</t>
  </si>
  <si>
    <t>28.</t>
  </si>
  <si>
    <t>Valstybinėms (valstybės perduotoms savivaldybėms) funkcijoms atlikti</t>
  </si>
  <si>
    <t>29.</t>
  </si>
  <si>
    <t>30.</t>
  </si>
  <si>
    <t>Savivaldybių viešosioms bibliotekoms dokumentams įsigyti</t>
  </si>
  <si>
    <t>31.</t>
  </si>
  <si>
    <t>Akredituotai vaikų dienos socialinei priežiūrai teikti</t>
  </si>
  <si>
    <t>32.</t>
  </si>
  <si>
    <t>Neformaliajam vaikų švietimui finansuoti</t>
  </si>
  <si>
    <t>33.</t>
  </si>
  <si>
    <t>34.</t>
  </si>
  <si>
    <t>35.</t>
  </si>
  <si>
    <t>36.</t>
  </si>
  <si>
    <t>Asmeninio asistento paslaugai teikti</t>
  </si>
  <si>
    <t>37.</t>
  </si>
  <si>
    <t>38.</t>
  </si>
  <si>
    <t>39.</t>
  </si>
  <si>
    <t>40.</t>
  </si>
  <si>
    <t>Neįgaliesiems asmenims, auginantiems vaikus, bazinei socialinei išmokai (20 proc.) mokėti</t>
  </si>
  <si>
    <t>41.</t>
  </si>
  <si>
    <t>42.</t>
  </si>
  <si>
    <t>43.</t>
  </si>
  <si>
    <t>44.</t>
  </si>
  <si>
    <t>Finansinių įsipareigojimų prisiėmimo (skolinimosi) pajamos</t>
  </si>
  <si>
    <t>45.</t>
  </si>
  <si>
    <t>Biudžeto lėšų likutis</t>
  </si>
  <si>
    <t>46.</t>
  </si>
  <si>
    <t>Progra-mos kodas</t>
  </si>
  <si>
    <t>Programos pavadinimas, asignavimų valdytojas</t>
  </si>
  <si>
    <t>Savivaldybės administracija</t>
  </si>
  <si>
    <t>Savivaldybės administracijos direktoriaus rezervas</t>
  </si>
  <si>
    <t>Iš viso</t>
  </si>
  <si>
    <t>Iš apskričių perduotoms švietimo įstaigoms išlaikyti</t>
  </si>
  <si>
    <t>Klasėms, skirtoms specialiųjų ugdymosi poreikių turintiems mokiniams, išlaikyti</t>
  </si>
  <si>
    <t>47.</t>
  </si>
  <si>
    <t>Iš jų išlaidoms darbo užmokesčiui</t>
  </si>
  <si>
    <t>Socialinės reabilitacijos paslaugų neįgaliesiems teikimo bendruomenėje projektams finansuoti</t>
  </si>
  <si>
    <t>Atliekų tvarkymo programos priemonėms finansuoti</t>
  </si>
  <si>
    <t>Vienkartinėms išmokoms įsikurti gyvenamojoje vietoje savivaldybės teritorijoje ir (ar) mėnesinėms kompensacijoms vaiko ugdymo pagal ikimokyklinio ar priešmokyklinio ugdymo programą išlaidoms finansuoti</t>
  </si>
  <si>
    <t>Socialinės globos išlaidoms kompensuoti</t>
  </si>
  <si>
    <t>Vaikų, atvykusių iš Ukrainos, institucinei socialinei globai finansuoti</t>
  </si>
  <si>
    <t>Kompensacijos už būsto suteikimą ukrainiečiams</t>
  </si>
  <si>
    <t>Socialinę riziką patiriančių vaikų ikimokykliniam ugdymui</t>
  </si>
  <si>
    <t>Kompleksinėms paslaugoms šeimai organizuoti</t>
  </si>
  <si>
    <t>48.</t>
  </si>
  <si>
    <t>Pajamų ir pelno mokesčiai (3 + 4)</t>
  </si>
  <si>
    <t>Gyventojų pajamų mokestis, mokamas už pajamas, gautas iš veiklos, kuria verčiamasi turint verslo liudijimą</t>
  </si>
  <si>
    <t xml:space="preserve"> KAUNO MIESTO SAVIVALDYBĖS 2023 METŲ BIUDŽETAS</t>
  </si>
  <si>
    <t>ASIGNAVIMAI</t>
  </si>
  <si>
    <t>IŠ VISO MOKESČIŲ, DOTACIJŲ IR PAJAMŲ (25 + 26)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</si>
  <si>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</si>
  <si>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</si>
  <si>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</si>
  <si>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MOKESČIAI (2 + 5 + 9)</t>
  </si>
  <si>
    <t>Turto mokesčiai (6 + 7 + 8)</t>
  </si>
  <si>
    <t>Prekių ir paslaugų mokesčiai (10)</t>
  </si>
  <si>
    <t>Turto pajamos (13 + 14 + 15)</t>
  </si>
  <si>
    <t>Pajamos už prekes ir paslaugas (17 + 18 + 19 + 20 + 21)</t>
  </si>
  <si>
    <t>KITOS PAJAMOS (12 + 16 + 22 + 23 + 24)</t>
  </si>
  <si>
    <t>Ugdymo reikmėms finansuoti (ukrainiečiams)</t>
  </si>
  <si>
    <t>49.</t>
  </si>
  <si>
    <t>50.</t>
  </si>
  <si>
    <t>Miškų priežiūros, apsaugos ir tvarkymo darbams vykdyti</t>
  </si>
  <si>
    <t>Kelių priežiūros ir plėtros programos finansavimo lėšos keliams taisyti ir prižiūrėti</t>
  </si>
  <si>
    <t>51.</t>
  </si>
  <si>
    <t>EUROPOS SĄJUNGOS IR KITOS TARPTAUTINĖS FINANSINĖS PARAMOS LĖŠOS</t>
  </si>
  <si>
    <t>VALSTYBĖS BIUDŽETO DOTACIJOS (28 + 29 + 30 + 31 + 32 + 33 + 34 + 35 + 36 + 37 + 38 + 39 + 40 + 41 + 42 + 43 + 44 + 45 + 46 + 47)</t>
  </si>
  <si>
    <t>DOTACIJOS (27 + 48)</t>
  </si>
  <si>
    <t>52.</t>
  </si>
  <si>
    <t>IŠ VISO (49 + 50 + 51)</t>
  </si>
  <si>
    <t>IŠ VISO (1 + 11)</t>
  </si>
  <si>
    <t>2023 m. vasario 7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</si>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</sst>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0" fontId="3" fillId="0" borderId="0" xfId="1" applyFont="1"/>
    <xf numFmtId="0" fontId="4" fillId="0" borderId="0" xfId="1" applyFont="1" applyFill="1"/>
    <xf numFmtId="0" fontId="3" fillId="0" borderId="0" xfId="1" applyFont="1" applyFill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164" fontId="5" fillId="0" borderId="4" xfId="1" applyNumberFormat="1" applyFont="1" applyFill="1" applyBorder="1"/>
    <xf numFmtId="0" fontId="3" fillId="0" borderId="4" xfId="1" applyFont="1" applyBorder="1" applyAlignment="1">
      <alignment horizontal="right"/>
    </xf>
    <xf numFmtId="164" fontId="3" fillId="0" borderId="4" xfId="1" applyNumberFormat="1" applyFont="1" applyFill="1" applyBorder="1"/>
    <xf numFmtId="0" fontId="5" fillId="0" borderId="4" xfId="1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center" vertical="top" wrapText="1"/>
    </xf>
    <xf numFmtId="164" fontId="3" fillId="0" borderId="3" xfId="1" applyNumberFormat="1" applyFont="1" applyFill="1" applyBorder="1"/>
    <xf numFmtId="0" fontId="5" fillId="0" borderId="4" xfId="1" applyFont="1" applyFill="1" applyBorder="1"/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/>
    </xf>
    <xf numFmtId="164" fontId="5" fillId="0" borderId="3" xfId="1" applyNumberFormat="1" applyFont="1" applyFill="1" applyBorder="1"/>
    <xf numFmtId="0" fontId="3" fillId="0" borderId="7" xfId="1" applyFont="1" applyFill="1" applyBorder="1"/>
    <xf numFmtId="0" fontId="3" fillId="0" borderId="7" xfId="1" applyFont="1" applyBorder="1"/>
    <xf numFmtId="164" fontId="0" fillId="0" borderId="0" xfId="0" applyNumberFormat="1"/>
    <xf numFmtId="0" fontId="5" fillId="0" borderId="4" xfId="1" applyFont="1" applyFill="1" applyBorder="1" applyAlignment="1">
      <alignment horizontal="center" vertical="center"/>
    </xf>
    <xf numFmtId="4" fontId="3" fillId="0" borderId="0" xfId="1" applyNumberFormat="1" applyFont="1" applyFill="1"/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3" fillId="0" borderId="6" xfId="1" applyNumberFormat="1" applyFont="1" applyFill="1" applyBorder="1"/>
    <xf numFmtId="164" fontId="3" fillId="0" borderId="6" xfId="2" applyNumberFormat="1" applyFont="1" applyFill="1" applyBorder="1"/>
    <xf numFmtId="0" fontId="5" fillId="0" borderId="4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</cellXfs>
  <cellStyles count="5">
    <cellStyle name="Įprastas" xfId="0" builtinId="0"/>
    <cellStyle name="Įprastas 2" xfId="1"/>
    <cellStyle name="Kablelis 2" xfId="2"/>
    <cellStyle name="Kablelis 4 2" xfId="3"/>
    <cellStyle name="Stilius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tabSelected="1" zoomScale="178" zoomScaleNormal="178" workbookViewId="0">
      <selection activeCell="C3" sqref="C3"/>
    </sheetView>
  </sheetViews>
  <sheetFormatPr defaultColWidth="8.85546875" defaultRowHeight="15.75"/>
  <cols>
    <col min="1" max="1" width="8.28515625" style="1" customWidth="1"/>
    <col min="2" max="2" width="49.140625" style="1" customWidth="1"/>
    <col min="3" max="3" width="17.5703125" style="3" customWidth="1"/>
    <col min="4" max="4" width="17.5703125" customWidth="1"/>
    <col min="5" max="5" width="18.7109375" customWidth="1"/>
    <col min="6" max="6" width="16.42578125" customWidth="1"/>
    <col min="7" max="7" width="17.85546875" customWidth="1"/>
    <col min="8" max="8" width="15" bestFit="1" customWidth="1"/>
    <col min="10" max="10" width="18" customWidth="1"/>
    <col min="11" max="11" width="15.7109375" customWidth="1"/>
    <col min="15" max="16384" width="8.85546875" style="1"/>
  </cols>
  <sheetData>
    <row r="1" spans="1:4">
      <c r="C1" s="2" t="s">
        <v>0</v>
      </c>
    </row>
    <row r="2" spans="1:4">
      <c r="C2" s="2" t="s">
        <v>121</v>
      </c>
    </row>
    <row r="3" spans="1:4">
      <c r="C3" s="2" t="s">
        <v>122</v>
      </c>
    </row>
    <row r="4" spans="1:4">
      <c r="C4" s="2" t="s">
        <v>1</v>
      </c>
    </row>
    <row r="5" spans="1:4" ht="15.75" customHeight="1">
      <c r="C5" s="4"/>
    </row>
    <row r="6" spans="1:4">
      <c r="A6" s="50" t="s">
        <v>97</v>
      </c>
      <c r="B6" s="50"/>
      <c r="C6" s="50"/>
      <c r="D6" s="50"/>
    </row>
    <row r="7" spans="1:4" ht="11.45" customHeight="1">
      <c r="C7" s="4"/>
    </row>
    <row r="8" spans="1:4" ht="17.45" customHeight="1">
      <c r="A8" s="50" t="s">
        <v>2</v>
      </c>
      <c r="B8" s="51"/>
      <c r="C8" s="51"/>
      <c r="D8" s="51"/>
    </row>
    <row r="9" spans="1:4" ht="13.35" customHeight="1">
      <c r="C9" s="1"/>
    </row>
    <row r="10" spans="1:4" ht="31.5">
      <c r="A10" s="5" t="s">
        <v>3</v>
      </c>
      <c r="B10" s="52" t="s">
        <v>4</v>
      </c>
      <c r="C10" s="53"/>
      <c r="D10" s="6" t="s">
        <v>5</v>
      </c>
    </row>
    <row r="11" spans="1:4">
      <c r="A11" s="7" t="s">
        <v>6</v>
      </c>
      <c r="B11" s="54" t="s">
        <v>103</v>
      </c>
      <c r="C11" s="55"/>
      <c r="D11" s="8">
        <f>+D12+D15+D19</f>
        <v>296318</v>
      </c>
    </row>
    <row r="12" spans="1:4">
      <c r="A12" s="7" t="s">
        <v>7</v>
      </c>
      <c r="B12" s="54" t="s">
        <v>95</v>
      </c>
      <c r="C12" s="55"/>
      <c r="D12" s="8">
        <f>+SUM(D13:D14)</f>
        <v>274468</v>
      </c>
    </row>
    <row r="13" spans="1:4">
      <c r="A13" s="9" t="s">
        <v>9</v>
      </c>
      <c r="B13" s="56" t="s">
        <v>8</v>
      </c>
      <c r="C13" s="57"/>
      <c r="D13" s="10">
        <v>273118</v>
      </c>
    </row>
    <row r="14" spans="1:4" ht="31.5" customHeight="1">
      <c r="A14" s="9" t="s">
        <v>10</v>
      </c>
      <c r="B14" s="60" t="s">
        <v>96</v>
      </c>
      <c r="C14" s="61"/>
      <c r="D14" s="10">
        <v>1350</v>
      </c>
    </row>
    <row r="15" spans="1:4">
      <c r="A15" s="7" t="s">
        <v>12</v>
      </c>
      <c r="B15" s="58" t="s">
        <v>104</v>
      </c>
      <c r="C15" s="59"/>
      <c r="D15" s="8">
        <f>D16+D17+D18</f>
        <v>20800</v>
      </c>
    </row>
    <row r="16" spans="1:4">
      <c r="A16" s="9" t="s">
        <v>14</v>
      </c>
      <c r="B16" s="56" t="s">
        <v>11</v>
      </c>
      <c r="C16" s="57"/>
      <c r="D16" s="10">
        <v>3000</v>
      </c>
    </row>
    <row r="17" spans="1:4">
      <c r="A17" s="9" t="s">
        <v>16</v>
      </c>
      <c r="B17" s="46" t="s">
        <v>13</v>
      </c>
      <c r="C17" s="47"/>
      <c r="D17" s="10">
        <v>300</v>
      </c>
    </row>
    <row r="18" spans="1:4">
      <c r="A18" s="9" t="s">
        <v>17</v>
      </c>
      <c r="B18" s="46" t="s">
        <v>15</v>
      </c>
      <c r="C18" s="47"/>
      <c r="D18" s="10">
        <v>17500</v>
      </c>
    </row>
    <row r="19" spans="1:4">
      <c r="A19" s="7" t="s">
        <v>19</v>
      </c>
      <c r="B19" s="40" t="s">
        <v>105</v>
      </c>
      <c r="C19" s="41"/>
      <c r="D19" s="8">
        <f>D20</f>
        <v>1050</v>
      </c>
    </row>
    <row r="20" spans="1:4">
      <c r="A20" s="9" t="s">
        <v>20</v>
      </c>
      <c r="B20" s="46" t="s">
        <v>18</v>
      </c>
      <c r="C20" s="47"/>
      <c r="D20" s="10">
        <v>1050</v>
      </c>
    </row>
    <row r="21" spans="1:4">
      <c r="A21" s="7" t="s">
        <v>21</v>
      </c>
      <c r="B21" s="40" t="s">
        <v>108</v>
      </c>
      <c r="C21" s="41"/>
      <c r="D21" s="8">
        <f>D22+D26+D32+D33+D34</f>
        <v>37860.299999999996</v>
      </c>
    </row>
    <row r="22" spans="1:4">
      <c r="A22" s="7" t="s">
        <v>23</v>
      </c>
      <c r="B22" s="40" t="s">
        <v>106</v>
      </c>
      <c r="C22" s="41"/>
      <c r="D22" s="8">
        <f>D23+D24+D25</f>
        <v>5310</v>
      </c>
    </row>
    <row r="23" spans="1:4">
      <c r="A23" s="9" t="s">
        <v>25</v>
      </c>
      <c r="B23" s="46" t="s">
        <v>22</v>
      </c>
      <c r="C23" s="47"/>
      <c r="D23" s="10">
        <v>2200</v>
      </c>
    </row>
    <row r="24" spans="1:4">
      <c r="A24" s="9" t="s">
        <v>27</v>
      </c>
      <c r="B24" s="44" t="s">
        <v>24</v>
      </c>
      <c r="C24" s="45"/>
      <c r="D24" s="10">
        <v>2700</v>
      </c>
    </row>
    <row r="25" spans="1:4" ht="15" customHeight="1">
      <c r="A25" s="9" t="s">
        <v>28</v>
      </c>
      <c r="B25" s="44" t="s">
        <v>26</v>
      </c>
      <c r="C25" s="45"/>
      <c r="D25" s="10">
        <v>410</v>
      </c>
    </row>
    <row r="26" spans="1:4">
      <c r="A26" s="7" t="s">
        <v>30</v>
      </c>
      <c r="B26" s="40" t="s">
        <v>107</v>
      </c>
      <c r="C26" s="41"/>
      <c r="D26" s="8">
        <f>D27+D28+D29+D30+D31</f>
        <v>25548.299999999996</v>
      </c>
    </row>
    <row r="27" spans="1:4">
      <c r="A27" s="9" t="s">
        <v>32</v>
      </c>
      <c r="B27" s="46" t="s">
        <v>29</v>
      </c>
      <c r="C27" s="47"/>
      <c r="D27" s="10">
        <f>2189.6+1100</f>
        <v>3289.6</v>
      </c>
    </row>
    <row r="28" spans="1:4">
      <c r="A28" s="9" t="s">
        <v>34</v>
      </c>
      <c r="B28" s="46" t="s">
        <v>31</v>
      </c>
      <c r="C28" s="47"/>
      <c r="D28" s="10">
        <v>5841.3</v>
      </c>
    </row>
    <row r="29" spans="1:4">
      <c r="A29" s="9" t="s">
        <v>36</v>
      </c>
      <c r="B29" s="46" t="s">
        <v>33</v>
      </c>
      <c r="C29" s="47"/>
      <c r="D29" s="10">
        <v>8366.2999999999993</v>
      </c>
    </row>
    <row r="30" spans="1:4">
      <c r="A30" s="9" t="s">
        <v>38</v>
      </c>
      <c r="B30" s="46" t="s">
        <v>35</v>
      </c>
      <c r="C30" s="47"/>
      <c r="D30" s="10">
        <v>159</v>
      </c>
    </row>
    <row r="31" spans="1:4">
      <c r="A31" s="9" t="s">
        <v>40</v>
      </c>
      <c r="B31" s="46" t="s">
        <v>37</v>
      </c>
      <c r="C31" s="47"/>
      <c r="D31" s="10">
        <v>7892.1</v>
      </c>
    </row>
    <row r="32" spans="1:4">
      <c r="A32" s="7" t="s">
        <v>42</v>
      </c>
      <c r="B32" s="40" t="s">
        <v>39</v>
      </c>
      <c r="C32" s="41"/>
      <c r="D32" s="8">
        <v>452</v>
      </c>
    </row>
    <row r="33" spans="1:6">
      <c r="A33" s="7" t="s">
        <v>44</v>
      </c>
      <c r="B33" s="40" t="s">
        <v>41</v>
      </c>
      <c r="C33" s="41"/>
      <c r="D33" s="8">
        <v>450</v>
      </c>
    </row>
    <row r="34" spans="1:6" ht="17.45" customHeight="1">
      <c r="A34" s="7" t="s">
        <v>45</v>
      </c>
      <c r="B34" s="36" t="s">
        <v>43</v>
      </c>
      <c r="C34" s="37"/>
      <c r="D34" s="8">
        <v>6100</v>
      </c>
    </row>
    <row r="35" spans="1:6">
      <c r="A35" s="7" t="s">
        <v>46</v>
      </c>
      <c r="B35" s="40" t="s">
        <v>120</v>
      </c>
      <c r="C35" s="41"/>
      <c r="D35" s="8">
        <f>D11+D21</f>
        <v>334178.3</v>
      </c>
      <c r="F35" s="25"/>
    </row>
    <row r="36" spans="1:6">
      <c r="A36" s="11" t="s">
        <v>47</v>
      </c>
      <c r="B36" s="36" t="s">
        <v>117</v>
      </c>
      <c r="C36" s="37"/>
      <c r="D36" s="8">
        <f>+D37+D58</f>
        <v>165160.70000000001</v>
      </c>
      <c r="F36" s="25"/>
    </row>
    <row r="37" spans="1:6" ht="49.5" customHeight="1">
      <c r="A37" s="11" t="s">
        <v>49</v>
      </c>
      <c r="B37" s="48" t="s">
        <v>116</v>
      </c>
      <c r="C37" s="49"/>
      <c r="D37" s="8">
        <f>+SUM(D38:D57)</f>
        <v>165160.70000000001</v>
      </c>
    </row>
    <row r="38" spans="1:6">
      <c r="A38" s="12" t="s">
        <v>50</v>
      </c>
      <c r="B38" s="42" t="s">
        <v>48</v>
      </c>
      <c r="C38" s="43"/>
      <c r="D38" s="10">
        <v>126625.5</v>
      </c>
    </row>
    <row r="39" spans="1:6">
      <c r="A39" s="12" t="s">
        <v>52</v>
      </c>
      <c r="B39" s="42" t="s">
        <v>109</v>
      </c>
      <c r="C39" s="43"/>
      <c r="D39" s="33">
        <v>4476.6000000000004</v>
      </c>
    </row>
    <row r="40" spans="1:6">
      <c r="A40" s="12" t="s">
        <v>53</v>
      </c>
      <c r="B40" s="42" t="s">
        <v>82</v>
      </c>
      <c r="C40" s="43"/>
      <c r="D40" s="34">
        <v>3403.8</v>
      </c>
    </row>
    <row r="41" spans="1:6" ht="32.25" customHeight="1">
      <c r="A41" s="12" t="s">
        <v>55</v>
      </c>
      <c r="B41" s="42" t="s">
        <v>83</v>
      </c>
      <c r="C41" s="43"/>
      <c r="D41" s="34">
        <v>126</v>
      </c>
    </row>
    <row r="42" spans="1:6">
      <c r="A42" s="12" t="s">
        <v>57</v>
      </c>
      <c r="B42" s="42" t="s">
        <v>51</v>
      </c>
      <c r="C42" s="43"/>
      <c r="D42" s="10">
        <v>21113.7</v>
      </c>
    </row>
    <row r="43" spans="1:6" ht="18.75" customHeight="1">
      <c r="A43" s="12" t="s">
        <v>59</v>
      </c>
      <c r="B43" s="42" t="s">
        <v>54</v>
      </c>
      <c r="C43" s="43"/>
      <c r="D43" s="10">
        <v>112.3</v>
      </c>
    </row>
    <row r="44" spans="1:6" ht="18.600000000000001" customHeight="1">
      <c r="A44" s="12" t="s">
        <v>60</v>
      </c>
      <c r="B44" s="42" t="s">
        <v>56</v>
      </c>
      <c r="C44" s="43"/>
      <c r="D44" s="10">
        <v>532.1</v>
      </c>
    </row>
    <row r="45" spans="1:6" ht="18.600000000000001" customHeight="1">
      <c r="A45" s="12" t="s">
        <v>61</v>
      </c>
      <c r="B45" s="42" t="s">
        <v>58</v>
      </c>
      <c r="C45" s="43"/>
      <c r="D45" s="10">
        <v>1980.9</v>
      </c>
    </row>
    <row r="46" spans="1:6" ht="33" customHeight="1">
      <c r="A46" s="12" t="s">
        <v>62</v>
      </c>
      <c r="B46" s="42" t="s">
        <v>113</v>
      </c>
      <c r="C46" s="43"/>
      <c r="D46" s="10">
        <v>4855.6000000000004</v>
      </c>
    </row>
    <row r="47" spans="1:6" ht="18" customHeight="1">
      <c r="A47" s="12" t="s">
        <v>64</v>
      </c>
      <c r="B47" s="42" t="s">
        <v>63</v>
      </c>
      <c r="C47" s="43"/>
      <c r="D47" s="10">
        <v>596.9</v>
      </c>
    </row>
    <row r="48" spans="1:6">
      <c r="A48" s="12" t="s">
        <v>65</v>
      </c>
      <c r="B48" s="42" t="s">
        <v>87</v>
      </c>
      <c r="C48" s="43"/>
      <c r="D48" s="10">
        <f>512.9-175.2</f>
        <v>337.7</v>
      </c>
    </row>
    <row r="49" spans="1:4" ht="32.450000000000003" customHeight="1">
      <c r="A49" s="12" t="s">
        <v>66</v>
      </c>
      <c r="B49" s="42" t="s">
        <v>68</v>
      </c>
      <c r="C49" s="43"/>
      <c r="D49" s="10">
        <v>0.5</v>
      </c>
    </row>
    <row r="50" spans="1:4" ht="33" customHeight="1">
      <c r="A50" s="12" t="s">
        <v>67</v>
      </c>
      <c r="B50" s="42" t="s">
        <v>86</v>
      </c>
      <c r="C50" s="43"/>
      <c r="D50" s="10">
        <v>600.1</v>
      </c>
    </row>
    <row r="51" spans="1:4">
      <c r="A51" s="12" t="s">
        <v>69</v>
      </c>
      <c r="B51" s="42" t="s">
        <v>90</v>
      </c>
      <c r="C51" s="43"/>
      <c r="D51" s="10">
        <v>80.900000000000006</v>
      </c>
    </row>
    <row r="52" spans="1:4">
      <c r="A52" s="12" t="s">
        <v>70</v>
      </c>
      <c r="B52" s="42" t="s">
        <v>91</v>
      </c>
      <c r="C52" s="43"/>
      <c r="D52" s="10">
        <v>108</v>
      </c>
    </row>
    <row r="53" spans="1:4" ht="50.25" customHeight="1">
      <c r="A53" s="12" t="s">
        <v>71</v>
      </c>
      <c r="B53" s="42" t="s">
        <v>88</v>
      </c>
      <c r="C53" s="43"/>
      <c r="D53" s="10">
        <v>26.1</v>
      </c>
    </row>
    <row r="54" spans="1:4">
      <c r="A54" s="12" t="s">
        <v>72</v>
      </c>
      <c r="B54" s="42" t="s">
        <v>89</v>
      </c>
      <c r="C54" s="43"/>
      <c r="D54" s="10">
        <v>1.6</v>
      </c>
    </row>
    <row r="55" spans="1:4">
      <c r="A55" s="12" t="s">
        <v>74</v>
      </c>
      <c r="B55" s="42" t="s">
        <v>92</v>
      </c>
      <c r="C55" s="43"/>
      <c r="D55" s="10">
        <v>46</v>
      </c>
    </row>
    <row r="56" spans="1:4">
      <c r="A56" s="12" t="s">
        <v>76</v>
      </c>
      <c r="B56" s="42" t="s">
        <v>93</v>
      </c>
      <c r="C56" s="43"/>
      <c r="D56" s="10">
        <v>86.4</v>
      </c>
    </row>
    <row r="57" spans="1:4">
      <c r="A57" s="12" t="s">
        <v>84</v>
      </c>
      <c r="B57" s="42" t="s">
        <v>112</v>
      </c>
      <c r="C57" s="43"/>
      <c r="D57" s="10">
        <v>50</v>
      </c>
    </row>
    <row r="58" spans="1:4" ht="31.5" customHeight="1">
      <c r="A58" s="13" t="s">
        <v>94</v>
      </c>
      <c r="B58" s="35" t="s">
        <v>115</v>
      </c>
      <c r="C58" s="35"/>
      <c r="D58" s="8">
        <v>0</v>
      </c>
    </row>
    <row r="59" spans="1:4" ht="17.45" customHeight="1">
      <c r="A59" s="13" t="s">
        <v>110</v>
      </c>
      <c r="B59" s="35" t="s">
        <v>99</v>
      </c>
      <c r="C59" s="35"/>
      <c r="D59" s="8">
        <f>+D35+D37</f>
        <v>499339</v>
      </c>
    </row>
    <row r="60" spans="1:4" ht="17.45" customHeight="1">
      <c r="A60" s="12" t="s">
        <v>111</v>
      </c>
      <c r="B60" s="44" t="s">
        <v>73</v>
      </c>
      <c r="C60" s="45"/>
      <c r="D60" s="10">
        <v>7882.4</v>
      </c>
    </row>
    <row r="61" spans="1:4">
      <c r="A61" s="12" t="s">
        <v>114</v>
      </c>
      <c r="B61" s="46" t="s">
        <v>75</v>
      </c>
      <c r="C61" s="47"/>
      <c r="D61" s="10">
        <v>64487.4</v>
      </c>
    </row>
    <row r="62" spans="1:4">
      <c r="A62" s="13" t="s">
        <v>118</v>
      </c>
      <c r="B62" s="40" t="s">
        <v>119</v>
      </c>
      <c r="C62" s="41"/>
      <c r="D62" s="8">
        <f>D59+D60+D61</f>
        <v>571708.80000000005</v>
      </c>
    </row>
    <row r="63" spans="1:4" ht="5.45" customHeight="1"/>
    <row r="64" spans="1:4" ht="13.35" customHeight="1"/>
    <row r="65" spans="1:27" ht="25.7" customHeight="1">
      <c r="B65" s="38" t="s">
        <v>98</v>
      </c>
      <c r="C65" s="39"/>
    </row>
    <row r="67" spans="1:27" ht="47.25">
      <c r="A67" s="14" t="s">
        <v>77</v>
      </c>
      <c r="B67" s="14" t="s">
        <v>78</v>
      </c>
      <c r="C67" s="6" t="s">
        <v>5</v>
      </c>
      <c r="D67" s="28" t="s">
        <v>85</v>
      </c>
    </row>
    <row r="68" spans="1:27" ht="18" customHeight="1">
      <c r="A68" s="15"/>
      <c r="B68" s="16" t="s">
        <v>79</v>
      </c>
      <c r="C68" s="17"/>
      <c r="D68" s="29"/>
    </row>
    <row r="69" spans="1:27" ht="53.25" customHeight="1">
      <c r="A69" s="26">
        <v>1</v>
      </c>
      <c r="B69" s="30" t="s">
        <v>100</v>
      </c>
      <c r="C69" s="18">
        <v>32789.199999999997</v>
      </c>
      <c r="D69" s="10">
        <v>7410.2</v>
      </c>
    </row>
    <row r="70" spans="1:27" ht="47.25">
      <c r="A70" s="26">
        <v>2</v>
      </c>
      <c r="B70" s="31" t="s">
        <v>101</v>
      </c>
      <c r="C70" s="18">
        <v>365726.3</v>
      </c>
      <c r="D70" s="10">
        <v>220490.1</v>
      </c>
    </row>
    <row r="71" spans="1:27" ht="31.5">
      <c r="A71" s="26">
        <v>3</v>
      </c>
      <c r="B71" s="32" t="s">
        <v>102</v>
      </c>
      <c r="C71" s="18">
        <v>172343.3</v>
      </c>
      <c r="D71" s="10">
        <v>25001.200000000001</v>
      </c>
    </row>
    <row r="72" spans="1:27" ht="31.5" customHeight="1">
      <c r="A72" s="19"/>
      <c r="B72" s="20" t="s">
        <v>80</v>
      </c>
      <c r="C72" s="18">
        <v>850</v>
      </c>
      <c r="D72" s="10"/>
    </row>
    <row r="73" spans="1:27" ht="15" customHeight="1">
      <c r="A73" s="19"/>
      <c r="B73" s="21" t="s">
        <v>81</v>
      </c>
      <c r="C73" s="22">
        <f t="shared" ref="C73:D73" si="0">C69+C70+C71+C72</f>
        <v>571708.80000000005</v>
      </c>
      <c r="D73" s="8">
        <f t="shared" si="0"/>
        <v>252901.50000000003</v>
      </c>
    </row>
    <row r="74" spans="1:27">
      <c r="C74" s="27"/>
    </row>
    <row r="75" spans="1:27">
      <c r="B75" s="24"/>
      <c r="C75" s="23"/>
    </row>
    <row r="76" spans="1:27">
      <c r="A76"/>
      <c r="B76"/>
      <c r="C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>
      <c r="A77"/>
      <c r="B77"/>
      <c r="C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>
      <c r="A78"/>
      <c r="B78"/>
      <c r="C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>
      <c r="A79"/>
      <c r="B79"/>
      <c r="C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>
      <c r="A80"/>
      <c r="B80"/>
      <c r="C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>
      <c r="A81"/>
      <c r="B81"/>
      <c r="C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>
      <c r="A82"/>
      <c r="B82"/>
      <c r="C82"/>
      <c r="O82"/>
      <c r="P82"/>
      <c r="Q82"/>
      <c r="R82"/>
      <c r="S82"/>
      <c r="T82"/>
      <c r="U82"/>
      <c r="V82"/>
      <c r="W82"/>
      <c r="X82"/>
      <c r="Y82"/>
      <c r="Z82"/>
      <c r="AA82"/>
    </row>
  </sheetData>
  <mergeCells count="56">
    <mergeCell ref="B18:C18"/>
    <mergeCell ref="B19:C19"/>
    <mergeCell ref="B20:C20"/>
    <mergeCell ref="B21:C21"/>
    <mergeCell ref="B14:C14"/>
    <mergeCell ref="B11:C11"/>
    <mergeCell ref="B13:C13"/>
    <mergeCell ref="B15:C15"/>
    <mergeCell ref="B16:C16"/>
    <mergeCell ref="B17:C17"/>
    <mergeCell ref="B12:C12"/>
    <mergeCell ref="A6:D6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8:D8"/>
    <mergeCell ref="B22:C22"/>
    <mergeCell ref="B10:C10"/>
    <mergeCell ref="B52:C52"/>
    <mergeCell ref="B57:C57"/>
    <mergeCell ref="B35:C35"/>
    <mergeCell ref="B37:C37"/>
    <mergeCell ref="B38:C38"/>
    <mergeCell ref="B40:C40"/>
    <mergeCell ref="B42:C42"/>
    <mergeCell ref="B39:C39"/>
    <mergeCell ref="B43:C43"/>
    <mergeCell ref="B44:C44"/>
    <mergeCell ref="B45:C45"/>
    <mergeCell ref="B46:C46"/>
    <mergeCell ref="B41:C41"/>
    <mergeCell ref="B58:C58"/>
    <mergeCell ref="B36:C36"/>
    <mergeCell ref="B65:C65"/>
    <mergeCell ref="B62:C62"/>
    <mergeCell ref="B47:C47"/>
    <mergeCell ref="B48:C48"/>
    <mergeCell ref="B49:C49"/>
    <mergeCell ref="B50:C50"/>
    <mergeCell ref="B59:C59"/>
    <mergeCell ref="B60:C60"/>
    <mergeCell ref="B61:C61"/>
    <mergeCell ref="B53:C53"/>
    <mergeCell ref="B54:C54"/>
    <mergeCell ref="B55:C55"/>
    <mergeCell ref="B56:C56"/>
    <mergeCell ref="B51:C51"/>
  </mergeCells>
  <pageMargins left="0.70866141732283472" right="0.31496062992125984" top="0.74803149606299213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2023-01-19T13:13:14Z</cp:lastPrinted>
  <dcterms:created xsi:type="dcterms:W3CDTF">2022-02-03T14:45:16Z</dcterms:created>
  <dcterms:modified xsi:type="dcterms:W3CDTF">2023-02-07T14:31:34Z</dcterms:modified>
</cp:coreProperties>
</file>