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Sekretoriatas\_Norminiai\"/>
    </mc:Choice>
  </mc:AlternateContent>
  <bookViews>
    <workbookView xWindow="0" yWindow="0" windowWidth="28800" windowHeight="11775"/>
  </bookViews>
  <sheets>
    <sheet name="1 priedas" sheetId="96" r:id="rId1"/>
  </sheets>
  <calcPr calcId="162913"/>
</workbook>
</file>

<file path=xl/calcChain.xml><?xml version="1.0" encoding="utf-8"?>
<calcChain xmlns="http://schemas.openxmlformats.org/spreadsheetml/2006/main">
  <c r="D67" i="96" l="1"/>
  <c r="C67" i="96"/>
  <c r="F52" i="96"/>
  <c r="D68" i="96"/>
  <c r="C68" i="96"/>
  <c r="E67" i="96"/>
  <c r="F50" i="96"/>
  <c r="F68" i="96"/>
  <c r="F70" i="96"/>
  <c r="F67" i="96"/>
  <c r="F66" i="96"/>
  <c r="D66" i="96"/>
  <c r="D70" i="96"/>
  <c r="C66" i="96"/>
  <c r="E68" i="96"/>
  <c r="E70" i="96"/>
  <c r="E66" i="96"/>
  <c r="F40" i="96"/>
  <c r="F35" i="96"/>
  <c r="F34" i="96"/>
  <c r="F55" i="96"/>
  <c r="F24" i="96"/>
  <c r="F19" i="96"/>
  <c r="F20" i="96"/>
  <c r="F17" i="96"/>
  <c r="F13" i="96"/>
  <c r="F11" i="96"/>
  <c r="C70" i="96"/>
  <c r="F33" i="96"/>
  <c r="F53" i="96"/>
  <c r="F56" i="96"/>
</calcChain>
</file>

<file path=xl/sharedStrings.xml><?xml version="1.0" encoding="utf-8"?>
<sst xmlns="http://schemas.openxmlformats.org/spreadsheetml/2006/main" count="119" uniqueCount="118">
  <si>
    <t>PAJAMOS</t>
  </si>
  <si>
    <t>Eil. Nr.</t>
  </si>
  <si>
    <t>Pavadinimas</t>
  </si>
  <si>
    <t>Iš viso (tūkst. Eur)</t>
  </si>
  <si>
    <t>1.</t>
  </si>
  <si>
    <t>2.</t>
  </si>
  <si>
    <t>Gyventojų pajamų mokestis</t>
  </si>
  <si>
    <t>3.</t>
  </si>
  <si>
    <t>4.</t>
  </si>
  <si>
    <t>Žemės mokestis</t>
  </si>
  <si>
    <t>5.</t>
  </si>
  <si>
    <t>Paveldimo turto mokestis</t>
  </si>
  <si>
    <t>6.</t>
  </si>
  <si>
    <t>Nekilnojamojo turto mokestis</t>
  </si>
  <si>
    <t>7.</t>
  </si>
  <si>
    <t>Prekių ir paslaugų mokesčiai (8)</t>
  </si>
  <si>
    <t>8.</t>
  </si>
  <si>
    <t>Mokesčiai už aplinkos teršimą</t>
  </si>
  <si>
    <t>9.</t>
  </si>
  <si>
    <t>10.</t>
  </si>
  <si>
    <t>11.</t>
  </si>
  <si>
    <t>Dividendai</t>
  </si>
  <si>
    <t>12.</t>
  </si>
  <si>
    <t>Nuomos mokestis už valstybinę žemę</t>
  </si>
  <si>
    <t>13.</t>
  </si>
  <si>
    <t>Mokesčiai už valstybinius gamtos išteklius</t>
  </si>
  <si>
    <t>14.</t>
  </si>
  <si>
    <t>15.</t>
  </si>
  <si>
    <t>16.</t>
  </si>
  <si>
    <t>Pajamos už ilgalaikio ir trumpalaikio materialiojo turto nuomą</t>
  </si>
  <si>
    <t>17.</t>
  </si>
  <si>
    <t>Įmokos už išlaikymą švietimo, socialinės apsaugos ir kitose įstaigose</t>
  </si>
  <si>
    <t>18.</t>
  </si>
  <si>
    <t>Valstybinė rinkliava</t>
  </si>
  <si>
    <t>19.</t>
  </si>
  <si>
    <t>Vietinė rinkliava</t>
  </si>
  <si>
    <t>20.</t>
  </si>
  <si>
    <t>Pajamos iš baudų ir konfiskacijos</t>
  </si>
  <si>
    <t>21.</t>
  </si>
  <si>
    <t>Kitos neišvardytos pajamos</t>
  </si>
  <si>
    <t>22.</t>
  </si>
  <si>
    <t>Materialiojo ir nematerialiojo turto realizavimo pajamos</t>
  </si>
  <si>
    <t>23.</t>
  </si>
  <si>
    <t>IŠ VISO (1+9)</t>
  </si>
  <si>
    <t>24.</t>
  </si>
  <si>
    <t>25.</t>
  </si>
  <si>
    <t>Iš apskričių perduotoms įstaigoms išlaikyti</t>
  </si>
  <si>
    <t>26.</t>
  </si>
  <si>
    <t>Ugdymo reikmėms finansuoti</t>
  </si>
  <si>
    <t>27.</t>
  </si>
  <si>
    <t>Savivaldybės švietimo įstaigų klasėms, skirtoms mokiniams, turintiems specialiųjų ugdymosi poreikių, išlaikyti</t>
  </si>
  <si>
    <t>28.</t>
  </si>
  <si>
    <t>Valstybinėms (valstybės perduotoms savivaldybėms) funkcijoms atlikti</t>
  </si>
  <si>
    <t>29.</t>
  </si>
  <si>
    <t>30.</t>
  </si>
  <si>
    <t>Programai „Europos kultūros sostinė 2022“ finansuoti</t>
  </si>
  <si>
    <t>31.</t>
  </si>
  <si>
    <t>32.</t>
  </si>
  <si>
    <t>33.</t>
  </si>
  <si>
    <t>34.</t>
  </si>
  <si>
    <t>Finansinių įsipareigojimų prisiėmimo (skolinimosi) pajamos</t>
  </si>
  <si>
    <t>35.</t>
  </si>
  <si>
    <t>Biudžeto lėšų likutis</t>
  </si>
  <si>
    <t>36.</t>
  </si>
  <si>
    <t>MOKESČIAI (2 + 3 + 7)</t>
  </si>
  <si>
    <t>Turto mokesčiai (4 + 5 + 6)</t>
  </si>
  <si>
    <t>KITOS PAJAMOS (10 + 14 + 20 + 21 + 22)</t>
  </si>
  <si>
    <t>Turto pajamos (11 + 12 + 13)</t>
  </si>
  <si>
    <t>Pajamos už prekes ir paslaugas (15 + 16 + 17 + 18 + 19)</t>
  </si>
  <si>
    <t>37.</t>
  </si>
  <si>
    <t>38.</t>
  </si>
  <si>
    <t>IŠ VISO MOKESČIŲ, DOTACIJŲ IR PAJAMŲ (23 + 24)</t>
  </si>
  <si>
    <t>Investicijų projektui „Daugiafunkcio S. Dariaus ir S. Girėno sveikatinimo, kultūros ir užimtumo centro rekonstravimas“ finansuoti</t>
  </si>
  <si>
    <t>Biudžetinių įstaigų pajamos už prekes ir paslaugas</t>
  </si>
  <si>
    <t>Kauno miesto savivaldybės tarybos</t>
  </si>
  <si>
    <t>Kompensacija Savivaldybės patirtoms išlaidoms dėl COVID-19 ligos</t>
  </si>
  <si>
    <t>Savivaldybių viešosioms bibliotekoms dokumentams įsigyti</t>
  </si>
  <si>
    <t>Kultūros ir meno darbuotojų darbo užmokesčiui padidinti</t>
  </si>
  <si>
    <t xml:space="preserve">             KAUNO MIESTO SAVIVALDYBĖS 2021 METŲ BIUDŽETO PAJAMOS</t>
  </si>
  <si>
    <t>39.</t>
  </si>
  <si>
    <t>40.</t>
  </si>
  <si>
    <t>Akredituotai vaikų dienos socialinei priežiūrai teikti</t>
  </si>
  <si>
    <t>ASIGNAVIMAI</t>
  </si>
  <si>
    <t>Prog-</t>
  </si>
  <si>
    <t>Programos pavadinimas, asignavimų valdytojas</t>
  </si>
  <si>
    <t>Iš viso</t>
  </si>
  <si>
    <t>iš jų</t>
  </si>
  <si>
    <t>ramos</t>
  </si>
  <si>
    <t>(tūkst. Eur)</t>
  </si>
  <si>
    <t>išlaidoms</t>
  </si>
  <si>
    <t>turtui įsigyti</t>
  </si>
  <si>
    <t>kodas</t>
  </si>
  <si>
    <t>iš viso</t>
  </si>
  <si>
    <t>iš jų darbo užmokesčiui</t>
  </si>
  <si>
    <t>Savivaldybės administracija</t>
  </si>
  <si>
    <t>Ekonominės raidos skatinimo programa</t>
  </si>
  <si>
    <t>Sumanios ir pilietiškos visuomenės ugdymo programa</t>
  </si>
  <si>
    <t>Darnaus teritorijų ir infrastruktūros vystymo programa</t>
  </si>
  <si>
    <t>Savivaldybės administracijos direktoriaus rezervas</t>
  </si>
  <si>
    <t>41.</t>
  </si>
  <si>
    <t xml:space="preserve">EUROPOS SĄJUNGOS IR KITOS TARPTAUTINĖS FINANSINĖS PARAMOS LĖŠOS                          </t>
  </si>
  <si>
    <t>Skaitmeninio ugdymo plėtrai, įgyvendinant Ateities ekonomikos DNR planą</t>
  </si>
  <si>
    <t>Neformaliajam vaikų švietimui finansuoti</t>
  </si>
  <si>
    <t>42.</t>
  </si>
  <si>
    <t>43.</t>
  </si>
  <si>
    <t>Socialinių paslaugų šakos kolektyvinės sutarties įsipareigojimams įgyvendinti</t>
  </si>
  <si>
    <t>44.</t>
  </si>
  <si>
    <t>45.</t>
  </si>
  <si>
    <t>Koordinuotai teikiamų paslaugų vaikams ir vaiko atstovams koordinavimui finansuoti</t>
  </si>
  <si>
    <t>1 priedas</t>
  </si>
  <si>
    <t>Konsultacijoms mokiniams, patiriantiems mokymosi sunkumų, finansuoti</t>
  </si>
  <si>
    <t>Miškų priežiūros, apsaugos ir tvarkymo darbams vykdyti</t>
  </si>
  <si>
    <t>46.</t>
  </si>
  <si>
    <t>IŠ VISO (43 + 44 + 45)</t>
  </si>
  <si>
    <t>VALSTYBĖS BIUDŽETO DOTACIJOS (26 + 27 + 28 + 29 + 30 + 31 + 32 + 33 + 34 + 35 + 36 + 37 + 38 + 39 + 40 + 41)</t>
  </si>
  <si>
    <t>DOTACIJOS (25 + 42)</t>
  </si>
  <si>
    <t xml:space="preserve">2021 m. vasario 23 d. </t>
  </si>
  <si>
    <t xml:space="preserve">sprendimo Nr. T-58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</si>
</sst>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3" formatCode="_-* #,##0.00\ _L_t_-;\-* #,##0.00\ _L_t_-;_-* &quot;-&quot;??\ _L_t_-;_-@_-"/>
    <numFmt numFmtId="175" formatCode="#,##0.0"/>
  </numFmts>
  <fonts count="11" x14ac:knownFonts="1">
    <font>
      <sz val="10"/>
      <name val="Arial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 Baltic"/>
      <charset val="186"/>
    </font>
    <font>
      <u/>
      <sz val="10"/>
      <color indexed="12"/>
      <name val="Times New Roman Baltic"/>
      <charset val="186"/>
    </font>
    <font>
      <u/>
      <sz val="10"/>
      <color indexed="36"/>
      <name val="Times New Roman Baltic"/>
      <charset val="186"/>
    </font>
    <font>
      <u/>
      <sz val="10"/>
      <color theme="10"/>
      <name val="Times New Roman Baltic"/>
      <charset val="186"/>
    </font>
    <font>
      <sz val="12"/>
      <color theme="1"/>
      <name val="Calibri"/>
      <family val="2"/>
      <charset val="186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5" fillId="0" borderId="0"/>
    <xf numFmtId="0" fontId="9" fillId="0" borderId="0"/>
    <xf numFmtId="0" fontId="1" fillId="0" borderId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10" fillId="0" borderId="0"/>
  </cellStyleXfs>
  <cellXfs count="7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1" xfId="0" applyFont="1" applyBorder="1" applyAlignment="1">
      <alignment horizontal="center" vertical="top" wrapText="1"/>
    </xf>
    <xf numFmtId="175" fontId="2" fillId="0" borderId="2" xfId="0" applyNumberFormat="1" applyFont="1" applyFill="1" applyBorder="1"/>
    <xf numFmtId="175" fontId="3" fillId="0" borderId="2" xfId="0" applyNumberFormat="1" applyFont="1" applyFill="1" applyBorder="1"/>
    <xf numFmtId="0" fontId="2" fillId="0" borderId="1" xfId="0" applyFont="1" applyFill="1" applyBorder="1" applyAlignment="1">
      <alignment horizontal="center" vertical="top" wrapText="1"/>
    </xf>
    <xf numFmtId="0" fontId="4" fillId="0" borderId="0" xfId="0" applyFont="1" applyFill="1"/>
    <xf numFmtId="0" fontId="3" fillId="0" borderId="0" xfId="0" applyFont="1"/>
    <xf numFmtId="0" fontId="3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16" fontId="2" fillId="0" borderId="2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Fill="1" applyBorder="1"/>
    <xf numFmtId="175" fontId="2" fillId="0" borderId="0" xfId="0" applyNumberFormat="1" applyFont="1" applyFill="1"/>
    <xf numFmtId="0" fontId="2" fillId="0" borderId="5" xfId="0" applyFont="1" applyFill="1" applyBorder="1"/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7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left" vertical="top"/>
    </xf>
    <xf numFmtId="0" fontId="3" fillId="0" borderId="10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  <xf numFmtId="0" fontId="3" fillId="0" borderId="11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</cellXfs>
  <cellStyles count="10">
    <cellStyle name="Followed Hyperlink" xfId="1"/>
    <cellStyle name="Hyperlink" xfId="2"/>
    <cellStyle name="Hipersaitas 2" xfId="3"/>
    <cellStyle name="Įprastas" xfId="0" builtinId="0"/>
    <cellStyle name="Įprastas 2" xfId="4"/>
    <cellStyle name="Įprastas 2 2" xfId="5"/>
    <cellStyle name="Įprastas 2 3" xfId="6"/>
    <cellStyle name="Kablelis 2" xfId="7"/>
    <cellStyle name="Kablelis 2 2" xfId="8"/>
    <cellStyle name="Normal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abSelected="1" workbookViewId="0">
      <selection activeCell="D4" sqref="D4"/>
    </sheetView>
  </sheetViews>
  <sheetFormatPr defaultColWidth="8.85546875" defaultRowHeight="15.75" x14ac:dyDescent="0.25"/>
  <cols>
    <col min="1" max="1" width="9" style="1" customWidth="1"/>
    <col min="2" max="2" width="34.42578125" style="1" customWidth="1"/>
    <col min="3" max="3" width="11.5703125" style="3" customWidth="1"/>
    <col min="4" max="4" width="10.42578125" style="3" customWidth="1"/>
    <col min="5" max="5" width="12.5703125" style="3" customWidth="1"/>
    <col min="6" max="6" width="15.42578125" style="3" bestFit="1" customWidth="1"/>
    <col min="7" max="16384" width="8.85546875" style="1"/>
  </cols>
  <sheetData>
    <row r="1" spans="1:6" x14ac:dyDescent="0.25">
      <c r="D1" s="8" t="s">
        <v>74</v>
      </c>
    </row>
    <row r="2" spans="1:6" x14ac:dyDescent="0.25">
      <c r="D2" s="8" t="s">
        <v>116</v>
      </c>
    </row>
    <row r="3" spans="1:6" x14ac:dyDescent="0.25">
      <c r="C3" s="1"/>
      <c r="D3" s="8" t="s">
        <v>117</v>
      </c>
    </row>
    <row r="4" spans="1:6" x14ac:dyDescent="0.25">
      <c r="C4" s="1"/>
      <c r="D4" s="8" t="s">
        <v>109</v>
      </c>
    </row>
    <row r="5" spans="1:6" ht="23.45" customHeight="1" x14ac:dyDescent="0.25">
      <c r="C5" s="1"/>
      <c r="D5" s="8"/>
      <c r="E5" s="2"/>
    </row>
    <row r="6" spans="1:6" x14ac:dyDescent="0.25">
      <c r="B6" s="9" t="s">
        <v>78</v>
      </c>
      <c r="C6" s="1"/>
      <c r="D6" s="8"/>
      <c r="E6" s="2"/>
    </row>
    <row r="7" spans="1:6" ht="11.45" customHeight="1" x14ac:dyDescent="0.25">
      <c r="C7" s="1"/>
      <c r="D7" s="8"/>
      <c r="E7" s="2"/>
    </row>
    <row r="8" spans="1:6" ht="17.45" customHeight="1" x14ac:dyDescent="0.25">
      <c r="B8" s="47" t="s">
        <v>0</v>
      </c>
      <c r="C8" s="47"/>
      <c r="D8" s="47"/>
      <c r="E8" s="47"/>
    </row>
    <row r="9" spans="1:6" ht="13.35" customHeight="1" x14ac:dyDescent="0.25">
      <c r="C9" s="1"/>
      <c r="D9" s="1"/>
      <c r="E9" s="1"/>
    </row>
    <row r="10" spans="1:6" ht="31.5" x14ac:dyDescent="0.25">
      <c r="A10" s="4" t="s">
        <v>1</v>
      </c>
      <c r="B10" s="48" t="s">
        <v>2</v>
      </c>
      <c r="C10" s="49"/>
      <c r="D10" s="49"/>
      <c r="E10" s="50"/>
      <c r="F10" s="7" t="s">
        <v>3</v>
      </c>
    </row>
    <row r="11" spans="1:6" x14ac:dyDescent="0.25">
      <c r="A11" s="10" t="s">
        <v>4</v>
      </c>
      <c r="B11" s="51" t="s">
        <v>64</v>
      </c>
      <c r="C11" s="52"/>
      <c r="D11" s="52"/>
      <c r="E11" s="53"/>
      <c r="F11" s="6">
        <f>F13+F17+F12</f>
        <v>195344</v>
      </c>
    </row>
    <row r="12" spans="1:6" x14ac:dyDescent="0.25">
      <c r="A12" s="10" t="s">
        <v>5</v>
      </c>
      <c r="B12" s="51" t="s">
        <v>6</v>
      </c>
      <c r="C12" s="52"/>
      <c r="D12" s="52"/>
      <c r="E12" s="53"/>
      <c r="F12" s="6">
        <v>177354</v>
      </c>
    </row>
    <row r="13" spans="1:6" x14ac:dyDescent="0.25">
      <c r="A13" s="10" t="s">
        <v>7</v>
      </c>
      <c r="B13" s="54" t="s">
        <v>65</v>
      </c>
      <c r="C13" s="55"/>
      <c r="D13" s="55"/>
      <c r="E13" s="56"/>
      <c r="F13" s="6">
        <f>F14+F15+F16</f>
        <v>17420</v>
      </c>
    </row>
    <row r="14" spans="1:6" x14ac:dyDescent="0.25">
      <c r="A14" s="11" t="s">
        <v>8</v>
      </c>
      <c r="B14" s="57" t="s">
        <v>9</v>
      </c>
      <c r="C14" s="58"/>
      <c r="D14" s="58"/>
      <c r="E14" s="59"/>
      <c r="F14" s="5">
        <v>2200</v>
      </c>
    </row>
    <row r="15" spans="1:6" x14ac:dyDescent="0.25">
      <c r="A15" s="11" t="s">
        <v>10</v>
      </c>
      <c r="B15" s="41" t="s">
        <v>11</v>
      </c>
      <c r="C15" s="42"/>
      <c r="D15" s="42"/>
      <c r="E15" s="43"/>
      <c r="F15" s="5">
        <v>220</v>
      </c>
    </row>
    <row r="16" spans="1:6" x14ac:dyDescent="0.25">
      <c r="A16" s="11" t="s">
        <v>12</v>
      </c>
      <c r="B16" s="41" t="s">
        <v>13</v>
      </c>
      <c r="C16" s="42"/>
      <c r="D16" s="42"/>
      <c r="E16" s="43"/>
      <c r="F16" s="5">
        <v>15000</v>
      </c>
    </row>
    <row r="17" spans="1:6" x14ac:dyDescent="0.25">
      <c r="A17" s="10" t="s">
        <v>14</v>
      </c>
      <c r="B17" s="44" t="s">
        <v>15</v>
      </c>
      <c r="C17" s="45"/>
      <c r="D17" s="45"/>
      <c r="E17" s="46"/>
      <c r="F17" s="6">
        <f>F18</f>
        <v>570</v>
      </c>
    </row>
    <row r="18" spans="1:6" x14ac:dyDescent="0.25">
      <c r="A18" s="11" t="s">
        <v>16</v>
      </c>
      <c r="B18" s="41" t="s">
        <v>17</v>
      </c>
      <c r="C18" s="42"/>
      <c r="D18" s="42"/>
      <c r="E18" s="43"/>
      <c r="F18" s="5">
        <v>570</v>
      </c>
    </row>
    <row r="19" spans="1:6" x14ac:dyDescent="0.25">
      <c r="A19" s="10" t="s">
        <v>18</v>
      </c>
      <c r="B19" s="44" t="s">
        <v>66</v>
      </c>
      <c r="C19" s="45"/>
      <c r="D19" s="45"/>
      <c r="E19" s="46"/>
      <c r="F19" s="6">
        <f>F20+F24+F30+F31+F32</f>
        <v>30034.3</v>
      </c>
    </row>
    <row r="20" spans="1:6" x14ac:dyDescent="0.25">
      <c r="A20" s="10" t="s">
        <v>19</v>
      </c>
      <c r="B20" s="44" t="s">
        <v>67</v>
      </c>
      <c r="C20" s="45"/>
      <c r="D20" s="45"/>
      <c r="E20" s="46"/>
      <c r="F20" s="6">
        <f>F21+F22+F23</f>
        <v>5000</v>
      </c>
    </row>
    <row r="21" spans="1:6" x14ac:dyDescent="0.25">
      <c r="A21" s="11" t="s">
        <v>20</v>
      </c>
      <c r="B21" s="41" t="s">
        <v>21</v>
      </c>
      <c r="C21" s="42"/>
      <c r="D21" s="42"/>
      <c r="E21" s="43"/>
      <c r="F21" s="5">
        <v>2000</v>
      </c>
    </row>
    <row r="22" spans="1:6" x14ac:dyDescent="0.25">
      <c r="A22" s="11" t="s">
        <v>22</v>
      </c>
      <c r="B22" s="60" t="s">
        <v>23</v>
      </c>
      <c r="C22" s="61"/>
      <c r="D22" s="61"/>
      <c r="E22" s="62"/>
      <c r="F22" s="5">
        <v>2700</v>
      </c>
    </row>
    <row r="23" spans="1:6" ht="15" customHeight="1" x14ac:dyDescent="0.25">
      <c r="A23" s="11" t="s">
        <v>24</v>
      </c>
      <c r="B23" s="60" t="s">
        <v>25</v>
      </c>
      <c r="C23" s="61"/>
      <c r="D23" s="61"/>
      <c r="E23" s="62"/>
      <c r="F23" s="5">
        <v>300</v>
      </c>
    </row>
    <row r="24" spans="1:6" x14ac:dyDescent="0.25">
      <c r="A24" s="10" t="s">
        <v>26</v>
      </c>
      <c r="B24" s="44" t="s">
        <v>68</v>
      </c>
      <c r="C24" s="45"/>
      <c r="D24" s="45"/>
      <c r="E24" s="46"/>
      <c r="F24" s="6">
        <f>F25+F26+F27+F28+F29</f>
        <v>19141.3</v>
      </c>
    </row>
    <row r="25" spans="1:6" x14ac:dyDescent="0.25">
      <c r="A25" s="11" t="s">
        <v>27</v>
      </c>
      <c r="B25" s="41" t="s">
        <v>73</v>
      </c>
      <c r="C25" s="42"/>
      <c r="D25" s="42"/>
      <c r="E25" s="43"/>
      <c r="F25" s="5">
        <v>1791.4</v>
      </c>
    </row>
    <row r="26" spans="1:6" x14ac:dyDescent="0.25">
      <c r="A26" s="11" t="s">
        <v>28</v>
      </c>
      <c r="B26" s="41" t="s">
        <v>29</v>
      </c>
      <c r="C26" s="42"/>
      <c r="D26" s="42"/>
      <c r="E26" s="43"/>
      <c r="F26" s="5">
        <v>4060</v>
      </c>
    </row>
    <row r="27" spans="1:6" x14ac:dyDescent="0.25">
      <c r="A27" s="11" t="s">
        <v>30</v>
      </c>
      <c r="B27" s="41" t="s">
        <v>31</v>
      </c>
      <c r="C27" s="42"/>
      <c r="D27" s="42"/>
      <c r="E27" s="43"/>
      <c r="F27" s="5">
        <v>6511.4</v>
      </c>
    </row>
    <row r="28" spans="1:6" x14ac:dyDescent="0.25">
      <c r="A28" s="11" t="s">
        <v>32</v>
      </c>
      <c r="B28" s="41" t="s">
        <v>33</v>
      </c>
      <c r="C28" s="42"/>
      <c r="D28" s="42"/>
      <c r="E28" s="43"/>
      <c r="F28" s="5">
        <v>156</v>
      </c>
    </row>
    <row r="29" spans="1:6" x14ac:dyDescent="0.25">
      <c r="A29" s="11" t="s">
        <v>34</v>
      </c>
      <c r="B29" s="41" t="s">
        <v>35</v>
      </c>
      <c r="C29" s="42"/>
      <c r="D29" s="42"/>
      <c r="E29" s="43"/>
      <c r="F29" s="5">
        <v>6622.5</v>
      </c>
    </row>
    <row r="30" spans="1:6" x14ac:dyDescent="0.25">
      <c r="A30" s="10" t="s">
        <v>36</v>
      </c>
      <c r="B30" s="44" t="s">
        <v>37</v>
      </c>
      <c r="C30" s="45"/>
      <c r="D30" s="45"/>
      <c r="E30" s="46"/>
      <c r="F30" s="6">
        <v>243</v>
      </c>
    </row>
    <row r="31" spans="1:6" x14ac:dyDescent="0.25">
      <c r="A31" s="10" t="s">
        <v>38</v>
      </c>
      <c r="B31" s="44" t="s">
        <v>39</v>
      </c>
      <c r="C31" s="45"/>
      <c r="D31" s="45"/>
      <c r="E31" s="46"/>
      <c r="F31" s="6">
        <v>250</v>
      </c>
    </row>
    <row r="32" spans="1:6" ht="17.45" customHeight="1" x14ac:dyDescent="0.25">
      <c r="A32" s="10" t="s">
        <v>40</v>
      </c>
      <c r="B32" s="63" t="s">
        <v>41</v>
      </c>
      <c r="C32" s="64"/>
      <c r="D32" s="64"/>
      <c r="E32" s="65"/>
      <c r="F32" s="6">
        <v>5400</v>
      </c>
    </row>
    <row r="33" spans="1:6" x14ac:dyDescent="0.25">
      <c r="A33" s="10" t="s">
        <v>42</v>
      </c>
      <c r="B33" s="44" t="s">
        <v>43</v>
      </c>
      <c r="C33" s="45"/>
      <c r="D33" s="45"/>
      <c r="E33" s="46"/>
      <c r="F33" s="6">
        <f>F11+F19</f>
        <v>225378.3</v>
      </c>
    </row>
    <row r="34" spans="1:6" ht="19.350000000000001" customHeight="1" x14ac:dyDescent="0.25">
      <c r="A34" s="15" t="s">
        <v>44</v>
      </c>
      <c r="B34" s="63" t="s">
        <v>115</v>
      </c>
      <c r="C34" s="64"/>
      <c r="D34" s="64"/>
      <c r="E34" s="65"/>
      <c r="F34" s="6">
        <f>F35+F52</f>
        <v>118414.39999999999</v>
      </c>
    </row>
    <row r="35" spans="1:6" ht="34.700000000000003" customHeight="1" x14ac:dyDescent="0.25">
      <c r="A35" s="15" t="s">
        <v>45</v>
      </c>
      <c r="B35" s="63" t="s">
        <v>114</v>
      </c>
      <c r="C35" s="64"/>
      <c r="D35" s="64"/>
      <c r="E35" s="65"/>
      <c r="F35" s="6">
        <f>F36+F37+F38+F39+F40+F41+F42+F43+F44+F45+F46+F47+F48+F49+F50+F51</f>
        <v>116435.09999999999</v>
      </c>
    </row>
    <row r="36" spans="1:6" ht="17.45" customHeight="1" x14ac:dyDescent="0.25">
      <c r="A36" s="13" t="s">
        <v>47</v>
      </c>
      <c r="B36" s="60" t="s">
        <v>46</v>
      </c>
      <c r="C36" s="61"/>
      <c r="D36" s="61"/>
      <c r="E36" s="62"/>
      <c r="F36" s="5">
        <v>2477.6</v>
      </c>
    </row>
    <row r="37" spans="1:6" x14ac:dyDescent="0.25">
      <c r="A37" s="13" t="s">
        <v>49</v>
      </c>
      <c r="B37" s="60" t="s">
        <v>48</v>
      </c>
      <c r="C37" s="61"/>
      <c r="D37" s="61"/>
      <c r="E37" s="62"/>
      <c r="F37" s="5">
        <v>91901.5</v>
      </c>
    </row>
    <row r="38" spans="1:6" x14ac:dyDescent="0.25">
      <c r="A38" s="13" t="s">
        <v>51</v>
      </c>
      <c r="B38" s="60" t="s">
        <v>101</v>
      </c>
      <c r="C38" s="61"/>
      <c r="D38" s="61"/>
      <c r="E38" s="62"/>
      <c r="F38" s="5">
        <v>1061.9000000000001</v>
      </c>
    </row>
    <row r="39" spans="1:6" ht="34.35" customHeight="1" x14ac:dyDescent="0.25">
      <c r="A39" s="13" t="s">
        <v>53</v>
      </c>
      <c r="B39" s="60" t="s">
        <v>50</v>
      </c>
      <c r="C39" s="61"/>
      <c r="D39" s="61"/>
      <c r="E39" s="62"/>
      <c r="F39" s="5">
        <v>118.2</v>
      </c>
    </row>
    <row r="40" spans="1:6" ht="17.45" customHeight="1" x14ac:dyDescent="0.25">
      <c r="A40" s="13" t="s">
        <v>54</v>
      </c>
      <c r="B40" s="60" t="s">
        <v>52</v>
      </c>
      <c r="C40" s="61"/>
      <c r="D40" s="61"/>
      <c r="E40" s="62"/>
      <c r="F40" s="5">
        <f>14182.9+2.6</f>
        <v>14185.5</v>
      </c>
    </row>
    <row r="41" spans="1:6" ht="18" customHeight="1" x14ac:dyDescent="0.25">
      <c r="A41" s="13" t="s">
        <v>56</v>
      </c>
      <c r="B41" s="66" t="s">
        <v>55</v>
      </c>
      <c r="C41" s="66"/>
      <c r="D41" s="66"/>
      <c r="E41" s="66"/>
      <c r="F41" s="5">
        <v>1000</v>
      </c>
    </row>
    <row r="42" spans="1:6" ht="31.35" customHeight="1" x14ac:dyDescent="0.25">
      <c r="A42" s="13" t="s">
        <v>57</v>
      </c>
      <c r="B42" s="60" t="s">
        <v>108</v>
      </c>
      <c r="C42" s="61"/>
      <c r="D42" s="61"/>
      <c r="E42" s="62"/>
      <c r="F42" s="5">
        <v>30.3</v>
      </c>
    </row>
    <row r="43" spans="1:6" ht="31.35" customHeight="1" x14ac:dyDescent="0.25">
      <c r="A43" s="13" t="s">
        <v>58</v>
      </c>
      <c r="B43" s="60" t="s">
        <v>72</v>
      </c>
      <c r="C43" s="61"/>
      <c r="D43" s="61"/>
      <c r="E43" s="62"/>
      <c r="F43" s="5">
        <v>2318</v>
      </c>
    </row>
    <row r="44" spans="1:6" x14ac:dyDescent="0.25">
      <c r="A44" s="13" t="s">
        <v>59</v>
      </c>
      <c r="B44" s="60" t="s">
        <v>75</v>
      </c>
      <c r="C44" s="61"/>
      <c r="D44" s="61"/>
      <c r="E44" s="62"/>
      <c r="F44" s="5">
        <v>601.70000000000005</v>
      </c>
    </row>
    <row r="45" spans="1:6" ht="21" customHeight="1" x14ac:dyDescent="0.25">
      <c r="A45" s="13" t="s">
        <v>61</v>
      </c>
      <c r="B45" s="67" t="s">
        <v>76</v>
      </c>
      <c r="C45" s="68"/>
      <c r="D45" s="68"/>
      <c r="E45" s="69"/>
      <c r="F45" s="5">
        <v>107.4</v>
      </c>
    </row>
    <row r="46" spans="1:6" ht="18.600000000000001" customHeight="1" x14ac:dyDescent="0.25">
      <c r="A46" s="13" t="s">
        <v>63</v>
      </c>
      <c r="B46" s="70" t="s">
        <v>77</v>
      </c>
      <c r="C46" s="71"/>
      <c r="D46" s="71"/>
      <c r="E46" s="72"/>
      <c r="F46" s="5">
        <v>92</v>
      </c>
    </row>
    <row r="47" spans="1:6" ht="18.600000000000001" customHeight="1" x14ac:dyDescent="0.25">
      <c r="A47" s="13" t="s">
        <v>69</v>
      </c>
      <c r="B47" s="67" t="s">
        <v>81</v>
      </c>
      <c r="C47" s="68"/>
      <c r="D47" s="68"/>
      <c r="E47" s="69"/>
      <c r="F47" s="5">
        <v>419.3</v>
      </c>
    </row>
    <row r="48" spans="1:6" ht="18.600000000000001" customHeight="1" x14ac:dyDescent="0.25">
      <c r="A48" s="13" t="s">
        <v>70</v>
      </c>
      <c r="B48" s="67" t="s">
        <v>102</v>
      </c>
      <c r="C48" s="68"/>
      <c r="D48" s="68"/>
      <c r="E48" s="69"/>
      <c r="F48" s="5">
        <v>1906.8</v>
      </c>
    </row>
    <row r="49" spans="1:6" ht="18.600000000000001" customHeight="1" x14ac:dyDescent="0.25">
      <c r="A49" s="13" t="s">
        <v>79</v>
      </c>
      <c r="B49" s="67" t="s">
        <v>105</v>
      </c>
      <c r="C49" s="68"/>
      <c r="D49" s="68"/>
      <c r="E49" s="69"/>
      <c r="F49" s="5">
        <v>23.4</v>
      </c>
    </row>
    <row r="50" spans="1:6" ht="18.600000000000001" customHeight="1" x14ac:dyDescent="0.25">
      <c r="A50" s="13" t="s">
        <v>80</v>
      </c>
      <c r="B50" s="67" t="s">
        <v>110</v>
      </c>
      <c r="C50" s="68"/>
      <c r="D50" s="68"/>
      <c r="E50" s="69"/>
      <c r="F50" s="5">
        <f>73.3+68.2</f>
        <v>141.5</v>
      </c>
    </row>
    <row r="51" spans="1:6" ht="18.600000000000001" customHeight="1" x14ac:dyDescent="0.25">
      <c r="A51" s="13" t="s">
        <v>99</v>
      </c>
      <c r="B51" s="67" t="s">
        <v>111</v>
      </c>
      <c r="C51" s="68"/>
      <c r="D51" s="68"/>
      <c r="E51" s="69"/>
      <c r="F51" s="5">
        <v>50</v>
      </c>
    </row>
    <row r="52" spans="1:6" ht="31.7" customHeight="1" x14ac:dyDescent="0.25">
      <c r="A52" s="12" t="s">
        <v>103</v>
      </c>
      <c r="B52" s="76" t="s">
        <v>100</v>
      </c>
      <c r="C52" s="77"/>
      <c r="D52" s="77"/>
      <c r="E52" s="78"/>
      <c r="F52" s="6">
        <f>132.1+459.4+1167.1+95.6+18.4+106.7</f>
        <v>1979.3</v>
      </c>
    </row>
    <row r="53" spans="1:6" ht="17.45" customHeight="1" x14ac:dyDescent="0.25">
      <c r="A53" s="12" t="s">
        <v>104</v>
      </c>
      <c r="B53" s="73" t="s">
        <v>71</v>
      </c>
      <c r="C53" s="74"/>
      <c r="D53" s="74"/>
      <c r="E53" s="75"/>
      <c r="F53" s="6">
        <f>F33+F34</f>
        <v>343792.69999999995</v>
      </c>
    </row>
    <row r="54" spans="1:6" ht="17.45" customHeight="1" x14ac:dyDescent="0.25">
      <c r="A54" s="13" t="s">
        <v>106</v>
      </c>
      <c r="B54" s="60" t="s">
        <v>60</v>
      </c>
      <c r="C54" s="61"/>
      <c r="D54" s="61"/>
      <c r="E54" s="62"/>
      <c r="F54" s="5">
        <v>14419.9</v>
      </c>
    </row>
    <row r="55" spans="1:6" x14ac:dyDescent="0.25">
      <c r="A55" s="14" t="s">
        <v>107</v>
      </c>
      <c r="B55" s="41" t="s">
        <v>62</v>
      </c>
      <c r="C55" s="42"/>
      <c r="D55" s="42"/>
      <c r="E55" s="43"/>
      <c r="F55" s="5">
        <f>32520.4-0.6+0.5</f>
        <v>32520.300000000003</v>
      </c>
    </row>
    <row r="56" spans="1:6" x14ac:dyDescent="0.25">
      <c r="A56" s="12" t="s">
        <v>112</v>
      </c>
      <c r="B56" s="44" t="s">
        <v>113</v>
      </c>
      <c r="C56" s="45"/>
      <c r="D56" s="45"/>
      <c r="E56" s="46"/>
      <c r="F56" s="6">
        <f>F53+F54+F55</f>
        <v>390732.89999999997</v>
      </c>
    </row>
    <row r="60" spans="1:6" x14ac:dyDescent="0.25">
      <c r="C60" s="2" t="s">
        <v>82</v>
      </c>
      <c r="F60" s="31"/>
    </row>
    <row r="62" spans="1:6" x14ac:dyDescent="0.25">
      <c r="A62" s="4" t="s">
        <v>83</v>
      </c>
      <c r="B62" s="33" t="s">
        <v>84</v>
      </c>
      <c r="C62" s="19" t="s">
        <v>85</v>
      </c>
      <c r="D62" s="36" t="s">
        <v>86</v>
      </c>
      <c r="E62" s="37"/>
      <c r="F62" s="38"/>
    </row>
    <row r="63" spans="1:6" x14ac:dyDescent="0.25">
      <c r="A63" s="18" t="s">
        <v>87</v>
      </c>
      <c r="B63" s="34"/>
      <c r="C63" s="20" t="s">
        <v>88</v>
      </c>
      <c r="D63" s="36" t="s">
        <v>89</v>
      </c>
      <c r="E63" s="38"/>
      <c r="F63" s="39" t="s">
        <v>90</v>
      </c>
    </row>
    <row r="64" spans="1:6" ht="31.5" x14ac:dyDescent="0.25">
      <c r="A64" s="17" t="s">
        <v>91</v>
      </c>
      <c r="B64" s="35"/>
      <c r="C64" s="21"/>
      <c r="D64" s="22" t="s">
        <v>92</v>
      </c>
      <c r="E64" s="23" t="s">
        <v>93</v>
      </c>
      <c r="F64" s="40"/>
    </row>
    <row r="65" spans="1:6" ht="18" customHeight="1" x14ac:dyDescent="0.25">
      <c r="A65" s="24"/>
      <c r="B65" s="25" t="s">
        <v>94</v>
      </c>
      <c r="C65" s="21"/>
      <c r="D65" s="22"/>
      <c r="E65" s="23"/>
      <c r="F65" s="16"/>
    </row>
    <row r="66" spans="1:6" ht="31.5" x14ac:dyDescent="0.25">
      <c r="A66" s="26">
        <v>1</v>
      </c>
      <c r="B66" s="27" t="s">
        <v>95</v>
      </c>
      <c r="C66" s="5">
        <f>14309.7+1199.4+606+694.8</f>
        <v>16809.900000000001</v>
      </c>
      <c r="D66" s="5">
        <f>14291.1+1092+564.6+681.5</f>
        <v>16629.2</v>
      </c>
      <c r="E66" s="5">
        <f>6083.1+90.7</f>
        <v>6173.8</v>
      </c>
      <c r="F66" s="5">
        <f>18.6+107.4+41.4+13.3</f>
        <v>180.70000000000002</v>
      </c>
    </row>
    <row r="67" spans="1:6" ht="31.5" x14ac:dyDescent="0.25">
      <c r="A67" s="26">
        <v>2</v>
      </c>
      <c r="B67" s="27" t="s">
        <v>96</v>
      </c>
      <c r="C67" s="5">
        <f>170254.4+114484.7+188+8391.5+12658.4+2813.8+1167.1+163.8+18.4+106.7</f>
        <v>310246.8</v>
      </c>
      <c r="D67" s="5">
        <f>131523.4+114278.1+188+7935.8+5000+2549.6+1167.1+163.8+18.4+106.7</f>
        <v>262930.90000000002</v>
      </c>
      <c r="E67" s="5">
        <f>84168.9+94166.5+14.8+5.4+71.2</f>
        <v>178426.8</v>
      </c>
      <c r="F67" s="5">
        <f>38731+206.6+455.7+7658.4+264.2</f>
        <v>47315.899999999994</v>
      </c>
    </row>
    <row r="68" spans="1:6" ht="31.7" customHeight="1" x14ac:dyDescent="0.25">
      <c r="A68" s="26">
        <v>3</v>
      </c>
      <c r="B68" s="27" t="s">
        <v>97</v>
      </c>
      <c r="C68" s="5">
        <f>27713.1+622.6+752+3365.3+1761.5+29011.7+50</f>
        <v>63276.2</v>
      </c>
      <c r="D68" s="5">
        <f>17618.8+181.2+752+3365.3+22221.3+50</f>
        <v>44188.6</v>
      </c>
      <c r="E68" s="5">
        <f>884.9+17.7</f>
        <v>902.6</v>
      </c>
      <c r="F68" s="5">
        <f>10094.3+441.4+1761.5+6790.4</f>
        <v>19087.599999999999</v>
      </c>
    </row>
    <row r="69" spans="1:6" ht="30" customHeight="1" x14ac:dyDescent="0.25">
      <c r="A69" s="28"/>
      <c r="B69" s="29" t="s">
        <v>98</v>
      </c>
      <c r="C69" s="5">
        <v>400</v>
      </c>
      <c r="D69" s="5">
        <v>400</v>
      </c>
      <c r="E69" s="5"/>
      <c r="F69" s="5"/>
    </row>
    <row r="70" spans="1:6" ht="15" customHeight="1" x14ac:dyDescent="0.25">
      <c r="A70" s="28"/>
      <c r="B70" s="30" t="s">
        <v>85</v>
      </c>
      <c r="C70" s="6">
        <f>C66+C67+C68+C69</f>
        <v>390732.9</v>
      </c>
      <c r="D70" s="6">
        <f>D66+D67+D68+D69</f>
        <v>324148.7</v>
      </c>
      <c r="E70" s="6">
        <f>E66+E67+E68+E69</f>
        <v>185503.19999999998</v>
      </c>
      <c r="F70" s="6">
        <f>F66+F67+F68+F69</f>
        <v>66584.199999999983</v>
      </c>
    </row>
    <row r="71" spans="1:6" ht="10.35" customHeight="1" x14ac:dyDescent="0.25">
      <c r="C71" s="31"/>
      <c r="D71" s="31"/>
      <c r="E71" s="31"/>
      <c r="F71" s="31"/>
    </row>
    <row r="72" spans="1:6" x14ac:dyDescent="0.25">
      <c r="C72" s="32"/>
    </row>
    <row r="74" spans="1:6" x14ac:dyDescent="0.25">
      <c r="C74" s="31"/>
      <c r="D74" s="31"/>
      <c r="E74" s="31"/>
      <c r="F74" s="31"/>
    </row>
    <row r="75" spans="1:6" x14ac:dyDescent="0.25">
      <c r="C75" s="31"/>
      <c r="D75" s="31"/>
      <c r="E75" s="31"/>
      <c r="F75" s="31"/>
    </row>
  </sheetData>
  <mergeCells count="52">
    <mergeCell ref="B56:E56"/>
    <mergeCell ref="B45:E45"/>
    <mergeCell ref="B53:E53"/>
    <mergeCell ref="B54:E54"/>
    <mergeCell ref="B52:E52"/>
    <mergeCell ref="B49:E49"/>
    <mergeCell ref="B50:E50"/>
    <mergeCell ref="B51:E51"/>
    <mergeCell ref="B41:E41"/>
    <mergeCell ref="B42:E42"/>
    <mergeCell ref="B48:E48"/>
    <mergeCell ref="B43:E43"/>
    <mergeCell ref="B55:E55"/>
    <mergeCell ref="B44:E44"/>
    <mergeCell ref="B46:E46"/>
    <mergeCell ref="B47:E47"/>
    <mergeCell ref="B33:E33"/>
    <mergeCell ref="B34:E34"/>
    <mergeCell ref="B36:E36"/>
    <mergeCell ref="B37:E37"/>
    <mergeCell ref="B39:E39"/>
    <mergeCell ref="B40:E40"/>
    <mergeCell ref="B35:E35"/>
    <mergeCell ref="B38:E38"/>
    <mergeCell ref="B27:E27"/>
    <mergeCell ref="B28:E28"/>
    <mergeCell ref="B29:E29"/>
    <mergeCell ref="B30:E30"/>
    <mergeCell ref="B31:E31"/>
    <mergeCell ref="B32:E32"/>
    <mergeCell ref="B21:E21"/>
    <mergeCell ref="B22:E22"/>
    <mergeCell ref="B23:E23"/>
    <mergeCell ref="B24:E24"/>
    <mergeCell ref="B25:E25"/>
    <mergeCell ref="B26:E26"/>
    <mergeCell ref="B8:E8"/>
    <mergeCell ref="B10:E10"/>
    <mergeCell ref="B11:E11"/>
    <mergeCell ref="B12:E12"/>
    <mergeCell ref="B13:E13"/>
    <mergeCell ref="B14:E14"/>
    <mergeCell ref="B62:B64"/>
    <mergeCell ref="D62:F62"/>
    <mergeCell ref="D63:E63"/>
    <mergeCell ref="F63:F64"/>
    <mergeCell ref="B15:E15"/>
    <mergeCell ref="B16:E16"/>
    <mergeCell ref="B17:E17"/>
    <mergeCell ref="B18:E18"/>
    <mergeCell ref="B19:E19"/>
    <mergeCell ref="B20:E20"/>
  </mergeCells>
  <pageMargins left="0.70866141732283472" right="0.11811023622047245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 priedas</vt:lpstr>
    </vt:vector>
  </TitlesOfParts>
  <Company>Kauno m. sav.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lianbubu</dc:creator>
  <cp:lastModifiedBy>Windows User</cp:lastModifiedBy>
  <cp:lastPrinted>2021-02-18T06:32:14Z</cp:lastPrinted>
  <dcterms:created xsi:type="dcterms:W3CDTF">2013-02-08T14:08:52Z</dcterms:created>
  <dcterms:modified xsi:type="dcterms:W3CDTF">2021-02-23T11:49:04Z</dcterms:modified>
</cp:coreProperties>
</file>