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W:\Sekretoriatas\_Norminiai\"/>
    </mc:Choice>
  </mc:AlternateContent>
  <bookViews>
    <workbookView xWindow="0" yWindow="0" windowWidth="24000" windowHeight="9150"/>
  </bookViews>
  <sheets>
    <sheet name="1 pried su papild" sheetId="77" r:id="rId1"/>
  </sheets>
  <definedNames>
    <definedName name="_xlnm.Print_Titles" localSheetId="0">'1 pried su papild'!$10:$10</definedName>
  </definedNames>
  <calcPr calcId="162913"/>
</workbook>
</file>

<file path=xl/calcChain.xml><?xml version="1.0" encoding="utf-8"?>
<calcChain xmlns="http://schemas.openxmlformats.org/spreadsheetml/2006/main">
  <c r="E57" i="77" l="1"/>
  <c r="E60" i="77" s="1"/>
  <c r="D57" i="77"/>
  <c r="C57" i="77"/>
  <c r="F57" i="77"/>
  <c r="F41" i="77"/>
  <c r="F34" i="77" s="1"/>
  <c r="F56" i="77"/>
  <c r="C56" i="77"/>
  <c r="F58" i="77"/>
  <c r="D58" i="77"/>
  <c r="C58" i="77"/>
  <c r="C60" i="77"/>
  <c r="D56" i="77"/>
  <c r="E58" i="77"/>
  <c r="E56" i="77"/>
  <c r="F24" i="77"/>
  <c r="F19" i="77" s="1"/>
  <c r="F20" i="77"/>
  <c r="F17" i="77"/>
  <c r="F13" i="77"/>
  <c r="D60" i="77" l="1"/>
  <c r="F60" i="77"/>
  <c r="F11" i="77"/>
  <c r="F33" i="77" s="1"/>
  <c r="F44" i="77" s="1"/>
  <c r="F47" i="77" s="1"/>
</calcChain>
</file>

<file path=xl/sharedStrings.xml><?xml version="1.0" encoding="utf-8"?>
<sst xmlns="http://schemas.openxmlformats.org/spreadsheetml/2006/main" count="102" uniqueCount="101">
  <si>
    <t>ASIGNAVIMAI</t>
  </si>
  <si>
    <t>Prog-</t>
  </si>
  <si>
    <t>Iš viso</t>
  </si>
  <si>
    <t>iš jų</t>
  </si>
  <si>
    <t>ramos</t>
  </si>
  <si>
    <t>išlaidoms</t>
  </si>
  <si>
    <t>turtui įsigyti</t>
  </si>
  <si>
    <t>kodas</t>
  </si>
  <si>
    <t>iš viso</t>
  </si>
  <si>
    <t>Savivaldybės administracijos direktoriaus rezervas</t>
  </si>
  <si>
    <t>Savivaldybės administracija</t>
  </si>
  <si>
    <t>iš jų darbo užmokesčiui</t>
  </si>
  <si>
    <t>(tūkst. Eur)</t>
  </si>
  <si>
    <t>Programos pavadinimas, asignavimų valdytojas</t>
  </si>
  <si>
    <t>Ekonominės raidos skatinimo programa</t>
  </si>
  <si>
    <t>Sumanios ir pilietiškos visuomenės ugdymo programa</t>
  </si>
  <si>
    <t>Darnaus teritorijų ir infrastruktūros vystymo programa</t>
  </si>
  <si>
    <t>PAJAMOS</t>
  </si>
  <si>
    <t>Eil. Nr.</t>
  </si>
  <si>
    <t>Pavadinimas</t>
  </si>
  <si>
    <t>Iš viso (tūkst. Eur)</t>
  </si>
  <si>
    <t>1.</t>
  </si>
  <si>
    <t>2.</t>
  </si>
  <si>
    <t>Gyventojų pajamų mokestis</t>
  </si>
  <si>
    <t>3.</t>
  </si>
  <si>
    <t>4.</t>
  </si>
  <si>
    <t>Žemės mokestis</t>
  </si>
  <si>
    <t>5.</t>
  </si>
  <si>
    <t>Paveldimo turto mokestis</t>
  </si>
  <si>
    <t>6.</t>
  </si>
  <si>
    <t>Nekilnojamojo turto mokestis</t>
  </si>
  <si>
    <t>7.</t>
  </si>
  <si>
    <t>Prekių ir paslaugų mokesčiai (8)</t>
  </si>
  <si>
    <t>8.</t>
  </si>
  <si>
    <t>Mokesčiai už aplinkos teršimą</t>
  </si>
  <si>
    <t>9.</t>
  </si>
  <si>
    <t>10.</t>
  </si>
  <si>
    <t>11.</t>
  </si>
  <si>
    <t>Dividendai</t>
  </si>
  <si>
    <t>12.</t>
  </si>
  <si>
    <t>Nuomos mokestis už valstybinę žemę</t>
  </si>
  <si>
    <t>13.</t>
  </si>
  <si>
    <t>Mokesčiai už valstybinius gamtos išteklius</t>
  </si>
  <si>
    <t>14.</t>
  </si>
  <si>
    <t>15.</t>
  </si>
  <si>
    <t>16.</t>
  </si>
  <si>
    <t>Pajamos už ilgalaikio ir trumpalaikio materialiojo turto nuomą</t>
  </si>
  <si>
    <t>17.</t>
  </si>
  <si>
    <t>Įmokos už išlaikymą švietimo, socialinės apsaugos ir kitose įstaigose</t>
  </si>
  <si>
    <t>18.</t>
  </si>
  <si>
    <t>Valstybinė rinkliava</t>
  </si>
  <si>
    <t>19.</t>
  </si>
  <si>
    <t>Vietinė rinkliava</t>
  </si>
  <si>
    <t>20.</t>
  </si>
  <si>
    <t>Pajamos iš baudų ir konfiskacijos</t>
  </si>
  <si>
    <t>21.</t>
  </si>
  <si>
    <t>Kitos neišvardytos pajamos</t>
  </si>
  <si>
    <t>22.</t>
  </si>
  <si>
    <t>Materialiojo ir nematerialiojo turto realizavimo pajamos</t>
  </si>
  <si>
    <t>23.</t>
  </si>
  <si>
    <t>IŠ VISO (1+9)</t>
  </si>
  <si>
    <t>24.</t>
  </si>
  <si>
    <t>25.</t>
  </si>
  <si>
    <t>Iš apskričių perduotoms įstaigoms išlaikyti</t>
  </si>
  <si>
    <t>26.</t>
  </si>
  <si>
    <t>Ugdymo reikmėms finansuoti</t>
  </si>
  <si>
    <t>27.</t>
  </si>
  <si>
    <t>Savivaldybės švietimo įstaigų klasėms, skirtoms mokiniams, turintiems specialiųjų ugdymosi poreikių, išlaikyti</t>
  </si>
  <si>
    <t>28.</t>
  </si>
  <si>
    <t>Valstybinėms (valstybės perduotoms savivaldybėms) funkcijoms atlikti</t>
  </si>
  <si>
    <t>29.</t>
  </si>
  <si>
    <t>Mokytojų, dirbančių pagal neformaliojo vaikų švietimo programas mokyklose, kurios yra priskirtos Lietuvos Respublikos švietimo įstatymo 41 straipsnio 13 dalies 2 punkte nurodytoms mokyklų grupėms ir kurių teisinė forma yra biudžetinė įstaiga, darbui apmokėti</t>
  </si>
  <si>
    <t>30.</t>
  </si>
  <si>
    <t>Programai „Europos kultūros sostinė 2022“ finansuoti</t>
  </si>
  <si>
    <t>31.</t>
  </si>
  <si>
    <t xml:space="preserve">Europos Sąjungos ir kitos tarptautinės finansinės paramos lėšos </t>
  </si>
  <si>
    <t>32.</t>
  </si>
  <si>
    <t>33.</t>
  </si>
  <si>
    <t>34.</t>
  </si>
  <si>
    <t>Finansinių įsipareigojimų prisiėmimo (skolinimosi) pajamos</t>
  </si>
  <si>
    <t>35.</t>
  </si>
  <si>
    <t>Biudžeto lėšų likutis</t>
  </si>
  <si>
    <t>36.</t>
  </si>
  <si>
    <t>1 priedas</t>
  </si>
  <si>
    <t>MOKESČIAI (2 + 3 + 7)</t>
  </si>
  <si>
    <t>Turto mokesčiai (4 + 5 + 6)</t>
  </si>
  <si>
    <t>KITOS PAJAMOS (10 + 14 + 20 + 21 + 22)</t>
  </si>
  <si>
    <t>Turto pajamos (11 + 12 + 13)</t>
  </si>
  <si>
    <t>Pajamos už prekes ir paslaugas (15 + 16 + 17 + 18 + 19)</t>
  </si>
  <si>
    <t>37.</t>
  </si>
  <si>
    <t>IŠ VISO MOKESČIŲ, DOTACIJŲ IR PAJAMŲ (23 + 24)</t>
  </si>
  <si>
    <t>Tarpinstitucinio bendradarbiavimo koordinatoriaus pareigybei išlaikyti</t>
  </si>
  <si>
    <t>Biudžetinių įstaigų pajamos už prekes ir paslaugas</t>
  </si>
  <si>
    <t xml:space="preserve">             KAUNO MIESTO SAVIVALDYBĖS 2020 METŲ BIUDŽETAS</t>
  </si>
  <si>
    <t>Kauno miesto savivaldybės tarybos</t>
  </si>
  <si>
    <t>Kelių priežiūros ir plėtros programos lėšos vietinės reikšmės keliams tiesti, taisyti (remontuoti), rekonstruoti, prižiūrėti, saugaus eismo sąlygoms užtikrinti, šių kelių, kelių statinių ir jų užimamos žemės teisinei registracijai būtinoms procedūroms atlikti, daiktinėms teisėms į žemę, šių teisių suvaržymams, juridiniams faktams registruoti</t>
  </si>
  <si>
    <t>IŠ VISO (34 + 35 + 36)</t>
  </si>
  <si>
    <t>DOTACIJOS (25 + 26 + 27 + 28 + 29 + 30 + 31 + 32 + 33)</t>
  </si>
  <si>
    <t xml:space="preserve">2020 m. vasario 25 d. </t>
  </si>
  <si>
    <t>sprendimo Nr. T-45</t>
  </si>
  <si>
    <t>________________________________</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</si>
</sst>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 #,##0.00\ _L_t_-;\-* #,##0.00\ _L_t_-;_-* &quot;-&quot;??\ _L_t_-;_-@_-"/>
    <numFmt numFmtId="165" formatCode="#,##0.0"/>
  </numFmts>
  <fonts count="11" x14ac:knownFonts="1">
    <font>
      <sz val="10"/>
      <name val="Arial"/>
      <charset val="186"/>
    </font>
    <font>
      <sz val="10"/>
      <name val="Arial"/>
      <family val="2"/>
      <charset val="186"/>
    </font>
    <font>
      <sz val="12"/>
      <name val="Times New Roman"/>
      <family val="1"/>
      <charset val="186"/>
    </font>
    <font>
      <b/>
      <sz val="12"/>
      <name val="Times New Roman"/>
      <family val="1"/>
      <charset val="186"/>
    </font>
    <font>
      <sz val="12"/>
      <color indexed="8"/>
      <name val="Times New Roman"/>
      <family val="1"/>
      <charset val="186"/>
    </font>
    <font>
      <sz val="10"/>
      <name val="Times New Roman Baltic"/>
      <charset val="186"/>
    </font>
    <font>
      <u/>
      <sz val="10"/>
      <color indexed="12"/>
      <name val="Times New Roman Baltic"/>
      <charset val="186"/>
    </font>
    <font>
      <u/>
      <sz val="10"/>
      <color indexed="36"/>
      <name val="Times New Roman Baltic"/>
      <charset val="186"/>
    </font>
    <font>
      <u/>
      <sz val="10"/>
      <color theme="10"/>
      <name val="Times New Roman Baltic"/>
      <charset val="186"/>
    </font>
    <font>
      <sz val="12"/>
      <color theme="1"/>
      <name val="Calibri"/>
      <family val="2"/>
      <charset val="186"/>
      <scheme val="minor"/>
    </font>
    <font>
      <sz val="11"/>
      <color rgb="FF000000"/>
      <name val="Calibri"/>
      <family val="2"/>
      <scheme val="minor"/>
    </font>
  </fonts>
  <fills count="2">
    <fill>
      <patternFill patternType="none"/>
    </fill>
    <fill>
      <patternFill patternType="gray125"/>
    </fill>
  </fills>
  <borders count="12">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10">
    <xf numFmtId="0" fontId="0" fillId="0" borderId="0"/>
    <xf numFmtId="0" fontId="7"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0" fontId="8" fillId="0" borderId="0" applyNumberFormat="0" applyFill="0" applyBorder="0" applyAlignment="0" applyProtection="0"/>
    <xf numFmtId="0" fontId="5" fillId="0" borderId="0"/>
    <xf numFmtId="0" fontId="9" fillId="0" borderId="0"/>
    <xf numFmtId="0" fontId="1" fillId="0" borderId="0"/>
    <xf numFmtId="164" fontId="1" fillId="0" borderId="0" applyFont="0" applyFill="0" applyBorder="0" applyAlignment="0" applyProtection="0"/>
    <xf numFmtId="164" fontId="1" fillId="0" borderId="0" applyFont="0" applyFill="0" applyBorder="0" applyAlignment="0" applyProtection="0"/>
    <xf numFmtId="0" fontId="10" fillId="0" borderId="0"/>
  </cellStyleXfs>
  <cellXfs count="78">
    <xf numFmtId="0" fontId="0" fillId="0" borderId="0" xfId="0"/>
    <xf numFmtId="0" fontId="2" fillId="0" borderId="0" xfId="0" applyFont="1"/>
    <xf numFmtId="0" fontId="2" fillId="0" borderId="0" xfId="0" applyFont="1" applyAlignment="1">
      <alignment horizontal="center"/>
    </xf>
    <xf numFmtId="0" fontId="2" fillId="0" borderId="0" xfId="0" applyFont="1" applyFill="1"/>
    <xf numFmtId="0" fontId="2" fillId="0" borderId="1" xfId="0" applyFont="1" applyBorder="1" applyAlignment="1">
      <alignment horizontal="center" vertical="top" wrapText="1"/>
    </xf>
    <xf numFmtId="0" fontId="2" fillId="0" borderId="1" xfId="0" applyFont="1" applyFill="1" applyBorder="1" applyAlignment="1">
      <alignment horizontal="center" vertical="top"/>
    </xf>
    <xf numFmtId="0" fontId="2" fillId="0" borderId="2" xfId="0" applyFont="1" applyBorder="1" applyAlignment="1">
      <alignment horizontal="center" vertical="top" wrapText="1"/>
    </xf>
    <xf numFmtId="0" fontId="2" fillId="0" borderId="2" xfId="0" applyFont="1" applyFill="1" applyBorder="1" applyAlignment="1">
      <alignment horizontal="center" vertical="top"/>
    </xf>
    <xf numFmtId="0" fontId="2" fillId="0" borderId="3" xfId="0" applyFont="1" applyBorder="1" applyAlignment="1">
      <alignment horizontal="center" vertical="top" wrapText="1"/>
    </xf>
    <xf numFmtId="0" fontId="2" fillId="0" borderId="3" xfId="0" applyFont="1" applyFill="1" applyBorder="1" applyAlignment="1">
      <alignment horizontal="center" vertical="top"/>
    </xf>
    <xf numFmtId="0" fontId="2" fillId="0" borderId="4" xfId="0" applyFont="1" applyFill="1" applyBorder="1" applyAlignment="1">
      <alignment horizontal="center" vertical="top"/>
    </xf>
    <xf numFmtId="0" fontId="2" fillId="0" borderId="5" xfId="0" applyFont="1" applyFill="1" applyBorder="1" applyAlignment="1">
      <alignment horizontal="center" vertical="top" wrapText="1"/>
    </xf>
    <xf numFmtId="0" fontId="2" fillId="0" borderId="3" xfId="0" applyFont="1" applyFill="1" applyBorder="1" applyAlignment="1">
      <alignment horizontal="center" vertical="top" wrapText="1"/>
    </xf>
    <xf numFmtId="0" fontId="2" fillId="0" borderId="6" xfId="0" applyFont="1" applyBorder="1" applyAlignment="1">
      <alignment horizontal="center" vertical="top" wrapText="1"/>
    </xf>
    <xf numFmtId="0" fontId="3" fillId="0" borderId="2" xfId="0" applyFont="1" applyBorder="1" applyAlignment="1">
      <alignment horizontal="center" vertical="top"/>
    </xf>
    <xf numFmtId="0" fontId="3" fillId="0" borderId="5" xfId="0" applyFont="1" applyBorder="1" applyAlignment="1">
      <alignment vertical="center"/>
    </xf>
    <xf numFmtId="0" fontId="3" fillId="0" borderId="1" xfId="0" applyFont="1" applyBorder="1" applyAlignment="1">
      <alignment vertical="top" wrapText="1"/>
    </xf>
    <xf numFmtId="165" fontId="2" fillId="0" borderId="5" xfId="0" applyNumberFormat="1" applyFont="1" applyFill="1" applyBorder="1"/>
    <xf numFmtId="0" fontId="3" fillId="0" borderId="5" xfId="0" applyFont="1" applyBorder="1"/>
    <xf numFmtId="0" fontId="3" fillId="0" borderId="5" xfId="0" applyFont="1" applyBorder="1" applyAlignment="1">
      <alignment wrapText="1"/>
    </xf>
    <xf numFmtId="0" fontId="3" fillId="0" borderId="5" xfId="0" applyFont="1" applyFill="1" applyBorder="1"/>
    <xf numFmtId="165" fontId="3" fillId="0" borderId="5" xfId="0" applyNumberFormat="1" applyFont="1" applyFill="1" applyBorder="1"/>
    <xf numFmtId="165" fontId="2" fillId="0" borderId="0" xfId="0" applyNumberFormat="1" applyFont="1" applyFill="1"/>
    <xf numFmtId="0" fontId="2" fillId="0" borderId="1" xfId="0" applyFont="1" applyFill="1" applyBorder="1" applyAlignment="1">
      <alignment horizontal="center" vertical="top" wrapText="1"/>
    </xf>
    <xf numFmtId="0" fontId="4" fillId="0" borderId="0" xfId="0" applyFont="1" applyFill="1"/>
    <xf numFmtId="0" fontId="3" fillId="0" borderId="0" xfId="0" applyFont="1"/>
    <xf numFmtId="0" fontId="3" fillId="0" borderId="5" xfId="0" applyFont="1" applyBorder="1" applyAlignment="1">
      <alignment horizontal="right"/>
    </xf>
    <xf numFmtId="0" fontId="2" fillId="0" borderId="5" xfId="0" applyFont="1" applyBorder="1" applyAlignment="1">
      <alignment horizontal="right"/>
    </xf>
    <xf numFmtId="0" fontId="3" fillId="0" borderId="5" xfId="0" applyFont="1" applyFill="1" applyBorder="1" applyAlignment="1">
      <alignment horizontal="right"/>
    </xf>
    <xf numFmtId="0" fontId="2" fillId="0" borderId="5" xfId="0" applyFont="1" applyFill="1" applyBorder="1" applyAlignment="1">
      <alignment horizontal="right"/>
    </xf>
    <xf numFmtId="16" fontId="2" fillId="0" borderId="5" xfId="0" applyNumberFormat="1" applyFont="1" applyFill="1" applyBorder="1" applyAlignment="1">
      <alignment horizontal="right"/>
    </xf>
    <xf numFmtId="0" fontId="2" fillId="0" borderId="0" xfId="0" applyFont="1" applyFill="1" applyBorder="1" applyAlignment="1">
      <alignment horizontal="center" vertical="top" wrapText="1"/>
    </xf>
    <xf numFmtId="165" fontId="3" fillId="0" borderId="0" xfId="0" applyNumberFormat="1" applyFont="1" applyFill="1" applyBorder="1"/>
    <xf numFmtId="165" fontId="2" fillId="0" borderId="0" xfId="0" applyNumberFormat="1" applyFont="1" applyFill="1" applyBorder="1"/>
    <xf numFmtId="0" fontId="2" fillId="0" borderId="0" xfId="0" applyFont="1" applyFill="1" applyBorder="1" applyAlignment="1">
      <alignment horizontal="center" vertical="top"/>
    </xf>
    <xf numFmtId="0" fontId="3" fillId="0" borderId="5" xfId="0" applyFont="1" applyFill="1" applyBorder="1" applyAlignment="1">
      <alignment horizontal="right" wrapText="1"/>
    </xf>
    <xf numFmtId="0" fontId="2" fillId="0" borderId="0" xfId="0" applyFont="1" applyAlignment="1">
      <alignment horizontal="center"/>
    </xf>
    <xf numFmtId="0" fontId="2" fillId="0" borderId="7" xfId="0" applyFont="1" applyBorder="1" applyAlignment="1">
      <alignment horizontal="center" vertical="top"/>
    </xf>
    <xf numFmtId="0" fontId="2" fillId="0" borderId="8" xfId="0" applyFont="1" applyBorder="1" applyAlignment="1">
      <alignment horizontal="center" vertical="top"/>
    </xf>
    <xf numFmtId="0" fontId="2" fillId="0" borderId="9" xfId="0" applyFont="1" applyBorder="1" applyAlignment="1">
      <alignment horizontal="center" vertical="top"/>
    </xf>
    <xf numFmtId="0" fontId="3" fillId="0" borderId="7" xfId="0" applyFont="1" applyBorder="1" applyAlignment="1">
      <alignment horizontal="left"/>
    </xf>
    <xf numFmtId="0" fontId="3" fillId="0" borderId="8" xfId="0" applyFont="1" applyBorder="1" applyAlignment="1">
      <alignment horizontal="left"/>
    </xf>
    <xf numFmtId="0" fontId="3" fillId="0" borderId="9" xfId="0" applyFont="1" applyBorder="1" applyAlignment="1">
      <alignment horizontal="left"/>
    </xf>
    <xf numFmtId="0" fontId="3" fillId="0" borderId="7" xfId="0" applyFont="1" applyBorder="1" applyAlignment="1">
      <alignment horizontal="left" wrapText="1"/>
    </xf>
    <xf numFmtId="0" fontId="3" fillId="0" borderId="8" xfId="0" applyFont="1" applyBorder="1" applyAlignment="1">
      <alignment horizontal="left" wrapText="1"/>
    </xf>
    <xf numFmtId="0" fontId="3" fillId="0" borderId="9" xfId="0" applyFont="1" applyBorder="1" applyAlignment="1">
      <alignment horizontal="left" wrapText="1"/>
    </xf>
    <xf numFmtId="0" fontId="2" fillId="0" borderId="7" xfId="0" applyFont="1" applyBorder="1" applyAlignment="1">
      <alignment horizontal="left"/>
    </xf>
    <xf numFmtId="0" fontId="2" fillId="0" borderId="8" xfId="0" applyFont="1" applyBorder="1" applyAlignment="1">
      <alignment horizontal="left"/>
    </xf>
    <xf numFmtId="0" fontId="2" fillId="0" borderId="9" xfId="0" applyFont="1" applyBorder="1" applyAlignment="1">
      <alignment horizontal="left"/>
    </xf>
    <xf numFmtId="0" fontId="2" fillId="0" borderId="7" xfId="0" applyFont="1" applyFill="1" applyBorder="1" applyAlignment="1">
      <alignment horizontal="left"/>
    </xf>
    <xf numFmtId="0" fontId="2" fillId="0" borderId="8" xfId="0" applyFont="1" applyFill="1" applyBorder="1" applyAlignment="1">
      <alignment horizontal="left"/>
    </xf>
    <xf numFmtId="0" fontId="2" fillId="0" borderId="9" xfId="0" applyFont="1" applyFill="1" applyBorder="1" applyAlignment="1">
      <alignment horizontal="left"/>
    </xf>
    <xf numFmtId="0" fontId="3" fillId="0" borderId="7" xfId="0" applyFont="1" applyFill="1" applyBorder="1" applyAlignment="1">
      <alignment horizontal="left"/>
    </xf>
    <xf numFmtId="0" fontId="3" fillId="0" borderId="8" xfId="0" applyFont="1" applyFill="1" applyBorder="1" applyAlignment="1">
      <alignment horizontal="left"/>
    </xf>
    <xf numFmtId="0" fontId="3" fillId="0" borderId="9" xfId="0" applyFont="1" applyFill="1" applyBorder="1" applyAlignment="1">
      <alignment horizontal="left"/>
    </xf>
    <xf numFmtId="0" fontId="2" fillId="0" borderId="7" xfId="0" applyFont="1" applyFill="1" applyBorder="1" applyAlignment="1">
      <alignment horizontal="left" wrapText="1"/>
    </xf>
    <xf numFmtId="0" fontId="2" fillId="0" borderId="8" xfId="0" applyFont="1" applyFill="1" applyBorder="1" applyAlignment="1">
      <alignment horizontal="left" wrapText="1"/>
    </xf>
    <xf numFmtId="0" fontId="2" fillId="0" borderId="9" xfId="0" applyFont="1" applyFill="1" applyBorder="1" applyAlignment="1">
      <alignment horizontal="left" wrapText="1"/>
    </xf>
    <xf numFmtId="0" fontId="3" fillId="0" borderId="7" xfId="0" applyFont="1" applyFill="1" applyBorder="1" applyAlignment="1">
      <alignment horizontal="left" wrapText="1"/>
    </xf>
    <xf numFmtId="0" fontId="3" fillId="0" borderId="8" xfId="0" applyFont="1" applyFill="1" applyBorder="1" applyAlignment="1">
      <alignment horizontal="left" wrapText="1"/>
    </xf>
    <xf numFmtId="0" fontId="3" fillId="0" borderId="9" xfId="0" applyFont="1" applyFill="1" applyBorder="1" applyAlignment="1">
      <alignment horizontal="left" wrapText="1"/>
    </xf>
    <xf numFmtId="0" fontId="2" fillId="0" borderId="5" xfId="0" applyFont="1" applyFill="1" applyBorder="1" applyAlignment="1">
      <alignment horizontal="left" wrapText="1"/>
    </xf>
    <xf numFmtId="0" fontId="2" fillId="0" borderId="5" xfId="0" applyFont="1" applyFill="1" applyBorder="1" applyAlignment="1">
      <alignment horizontal="left"/>
    </xf>
    <xf numFmtId="0" fontId="2" fillId="0" borderId="7" xfId="0" applyFont="1" applyFill="1" applyBorder="1" applyAlignment="1">
      <alignment horizontal="left" vertical="top" wrapText="1"/>
    </xf>
    <xf numFmtId="0" fontId="2" fillId="0" borderId="8" xfId="0" applyFont="1" applyFill="1" applyBorder="1" applyAlignment="1">
      <alignment horizontal="left" vertical="top" wrapText="1"/>
    </xf>
    <xf numFmtId="0" fontId="2" fillId="0" borderId="9" xfId="0" applyFont="1" applyFill="1" applyBorder="1" applyAlignment="1">
      <alignment horizontal="left" vertical="top" wrapText="1"/>
    </xf>
    <xf numFmtId="0" fontId="3" fillId="0" borderId="10" xfId="0" applyFont="1" applyFill="1" applyBorder="1" applyAlignment="1">
      <alignment horizontal="left" wrapText="1"/>
    </xf>
    <xf numFmtId="0" fontId="3" fillId="0" borderId="4" xfId="0" applyFont="1" applyFill="1" applyBorder="1" applyAlignment="1">
      <alignment horizontal="left" wrapText="1"/>
    </xf>
    <xf numFmtId="0" fontId="3" fillId="0" borderId="11" xfId="0" applyFont="1" applyFill="1" applyBorder="1" applyAlignment="1">
      <alignment horizontal="left" wrapText="1"/>
    </xf>
    <xf numFmtId="0" fontId="2" fillId="0" borderId="1" xfId="0" applyFont="1" applyBorder="1" applyAlignment="1">
      <alignment horizontal="center" vertical="top" wrapText="1"/>
    </xf>
    <xf numFmtId="0" fontId="2" fillId="0" borderId="2" xfId="0" applyFont="1" applyBorder="1" applyAlignment="1">
      <alignment horizontal="center" vertical="top" wrapText="1"/>
    </xf>
    <xf numFmtId="0" fontId="2" fillId="0" borderId="3" xfId="0" applyFont="1" applyBorder="1" applyAlignment="1">
      <alignment horizontal="center" vertical="top" wrapText="1"/>
    </xf>
    <xf numFmtId="0" fontId="2" fillId="0" borderId="7" xfId="0" applyFont="1" applyFill="1" applyBorder="1" applyAlignment="1">
      <alignment horizontal="center" vertical="top"/>
    </xf>
    <xf numFmtId="0" fontId="2" fillId="0" borderId="8" xfId="0" applyFont="1" applyFill="1" applyBorder="1" applyAlignment="1">
      <alignment horizontal="center" vertical="top"/>
    </xf>
    <xf numFmtId="0" fontId="2" fillId="0" borderId="9" xfId="0" applyFont="1" applyFill="1" applyBorder="1" applyAlignment="1">
      <alignment horizontal="center" vertical="top"/>
    </xf>
    <xf numFmtId="0" fontId="2" fillId="0" borderId="1" xfId="0" applyFont="1" applyFill="1" applyBorder="1" applyAlignment="1">
      <alignment horizontal="center" vertical="top" wrapText="1"/>
    </xf>
    <xf numFmtId="0" fontId="2" fillId="0" borderId="3" xfId="0" applyFont="1" applyFill="1" applyBorder="1" applyAlignment="1">
      <alignment horizontal="center" vertical="top" wrapText="1"/>
    </xf>
    <xf numFmtId="0" fontId="3" fillId="0" borderId="0" xfId="0" applyFont="1" applyAlignment="1">
      <alignment horizontal="center"/>
    </xf>
  </cellXfs>
  <cellStyles count="10">
    <cellStyle name="Followed Hyperlink" xfId="1"/>
    <cellStyle name="Hyperlink" xfId="2"/>
    <cellStyle name="Hipersaitas 2" xfId="3"/>
    <cellStyle name="Įprastas" xfId="0" builtinId="0"/>
    <cellStyle name="Įprastas 2" xfId="4"/>
    <cellStyle name="Įprastas 2 2" xfId="5"/>
    <cellStyle name="Įprastas 2 3" xfId="6"/>
    <cellStyle name="Kablelis 2" xfId="7"/>
    <cellStyle name="Kablelis 2 2" xfId="8"/>
    <cellStyle name="Normal"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2"/>
  <sheetViews>
    <sheetView tabSelected="1" topLeftCell="A46" workbookViewId="0">
      <selection activeCell="F61" sqref="F61"/>
    </sheetView>
  </sheetViews>
  <sheetFormatPr defaultColWidth="8.85546875" defaultRowHeight="15.75" x14ac:dyDescent="0.25"/>
  <cols>
    <col min="1" max="1" width="6.140625" style="1" customWidth="1"/>
    <col min="2" max="2" width="34.28515625" style="1" customWidth="1"/>
    <col min="3" max="3" width="11.5703125" style="3" customWidth="1"/>
    <col min="4" max="4" width="10.28515625" style="3" customWidth="1"/>
    <col min="5" max="5" width="12.5703125" style="3" customWidth="1"/>
    <col min="6" max="6" width="11.7109375" style="3" bestFit="1" customWidth="1"/>
    <col min="7" max="7" width="11.7109375" style="3" customWidth="1"/>
    <col min="8" max="16384" width="8.85546875" style="1"/>
  </cols>
  <sheetData>
    <row r="1" spans="1:7" x14ac:dyDescent="0.25">
      <c r="D1" s="24" t="s">
        <v>94</v>
      </c>
    </row>
    <row r="2" spans="1:7" x14ac:dyDescent="0.25">
      <c r="D2" s="24" t="s">
        <v>98</v>
      </c>
    </row>
    <row r="3" spans="1:7" x14ac:dyDescent="0.25">
      <c r="C3" s="1"/>
      <c r="D3" s="24" t="s">
        <v>99</v>
      </c>
    </row>
    <row r="4" spans="1:7" x14ac:dyDescent="0.25">
      <c r="C4" s="1"/>
      <c r="D4" s="24" t="s">
        <v>83</v>
      </c>
      <c r="E4" s="1"/>
      <c r="F4" s="1"/>
      <c r="G4" s="1"/>
    </row>
    <row r="5" spans="1:7" ht="23.25" customHeight="1" x14ac:dyDescent="0.25">
      <c r="C5" s="1"/>
      <c r="D5" s="24"/>
      <c r="E5" s="2"/>
    </row>
    <row r="6" spans="1:7" x14ac:dyDescent="0.25">
      <c r="B6" s="25" t="s">
        <v>93</v>
      </c>
      <c r="C6" s="1"/>
      <c r="D6" s="24"/>
      <c r="E6" s="2"/>
    </row>
    <row r="7" spans="1:7" ht="10.15" customHeight="1" x14ac:dyDescent="0.25">
      <c r="C7" s="1"/>
      <c r="D7" s="24"/>
      <c r="E7" s="2"/>
    </row>
    <row r="8" spans="1:7" x14ac:dyDescent="0.25">
      <c r="B8" s="36" t="s">
        <v>17</v>
      </c>
      <c r="C8" s="36"/>
      <c r="D8" s="36"/>
      <c r="E8" s="36"/>
    </row>
    <row r="9" spans="1:7" ht="8.65" customHeight="1" x14ac:dyDescent="0.25">
      <c r="C9" s="1"/>
      <c r="D9" s="1"/>
      <c r="E9" s="1"/>
    </row>
    <row r="10" spans="1:7" ht="31.5" x14ac:dyDescent="0.25">
      <c r="A10" s="4" t="s">
        <v>18</v>
      </c>
      <c r="B10" s="37" t="s">
        <v>19</v>
      </c>
      <c r="C10" s="38"/>
      <c r="D10" s="38"/>
      <c r="E10" s="39"/>
      <c r="F10" s="23" t="s">
        <v>20</v>
      </c>
      <c r="G10" s="31"/>
    </row>
    <row r="11" spans="1:7" x14ac:dyDescent="0.25">
      <c r="A11" s="26" t="s">
        <v>21</v>
      </c>
      <c r="B11" s="40" t="s">
        <v>84</v>
      </c>
      <c r="C11" s="41"/>
      <c r="D11" s="41"/>
      <c r="E11" s="42"/>
      <c r="F11" s="21">
        <f>F13+F17+F12</f>
        <v>195959</v>
      </c>
      <c r="G11" s="32"/>
    </row>
    <row r="12" spans="1:7" x14ac:dyDescent="0.25">
      <c r="A12" s="26" t="s">
        <v>22</v>
      </c>
      <c r="B12" s="40" t="s">
        <v>23</v>
      </c>
      <c r="C12" s="41"/>
      <c r="D12" s="41"/>
      <c r="E12" s="42"/>
      <c r="F12" s="21">
        <v>178537</v>
      </c>
      <c r="G12" s="32"/>
    </row>
    <row r="13" spans="1:7" x14ac:dyDescent="0.25">
      <c r="A13" s="26" t="s">
        <v>24</v>
      </c>
      <c r="B13" s="43" t="s">
        <v>85</v>
      </c>
      <c r="C13" s="44"/>
      <c r="D13" s="44"/>
      <c r="E13" s="45"/>
      <c r="F13" s="21">
        <f>F14+F15+F16</f>
        <v>16850</v>
      </c>
      <c r="G13" s="32"/>
    </row>
    <row r="14" spans="1:7" x14ac:dyDescent="0.25">
      <c r="A14" s="27" t="s">
        <v>25</v>
      </c>
      <c r="B14" s="46" t="s">
        <v>26</v>
      </c>
      <c r="C14" s="47"/>
      <c r="D14" s="47"/>
      <c r="E14" s="48"/>
      <c r="F14" s="17">
        <v>2100</v>
      </c>
      <c r="G14" s="33"/>
    </row>
    <row r="15" spans="1:7" x14ac:dyDescent="0.25">
      <c r="A15" s="27" t="s">
        <v>27</v>
      </c>
      <c r="B15" s="49" t="s">
        <v>28</v>
      </c>
      <c r="C15" s="50"/>
      <c r="D15" s="50"/>
      <c r="E15" s="51"/>
      <c r="F15" s="17">
        <v>250</v>
      </c>
      <c r="G15" s="33"/>
    </row>
    <row r="16" spans="1:7" x14ac:dyDescent="0.25">
      <c r="A16" s="27" t="s">
        <v>29</v>
      </c>
      <c r="B16" s="49" t="s">
        <v>30</v>
      </c>
      <c r="C16" s="50"/>
      <c r="D16" s="50"/>
      <c r="E16" s="51"/>
      <c r="F16" s="17">
        <v>14500</v>
      </c>
      <c r="G16" s="33"/>
    </row>
    <row r="17" spans="1:7" x14ac:dyDescent="0.25">
      <c r="A17" s="26" t="s">
        <v>31</v>
      </c>
      <c r="B17" s="52" t="s">
        <v>32</v>
      </c>
      <c r="C17" s="53"/>
      <c r="D17" s="53"/>
      <c r="E17" s="54"/>
      <c r="F17" s="21">
        <f>F18</f>
        <v>572</v>
      </c>
      <c r="G17" s="32"/>
    </row>
    <row r="18" spans="1:7" x14ac:dyDescent="0.25">
      <c r="A18" s="27" t="s">
        <v>33</v>
      </c>
      <c r="B18" s="49" t="s">
        <v>34</v>
      </c>
      <c r="C18" s="50"/>
      <c r="D18" s="50"/>
      <c r="E18" s="51"/>
      <c r="F18" s="17">
        <v>572</v>
      </c>
      <c r="G18" s="33"/>
    </row>
    <row r="19" spans="1:7" x14ac:dyDescent="0.25">
      <c r="A19" s="26" t="s">
        <v>35</v>
      </c>
      <c r="B19" s="52" t="s">
        <v>86</v>
      </c>
      <c r="C19" s="53"/>
      <c r="D19" s="53"/>
      <c r="E19" s="54"/>
      <c r="F19" s="21">
        <f>F20+F24+F30+F31+F32</f>
        <v>29453.3</v>
      </c>
      <c r="G19" s="32"/>
    </row>
    <row r="20" spans="1:7" x14ac:dyDescent="0.25">
      <c r="A20" s="26" t="s">
        <v>36</v>
      </c>
      <c r="B20" s="52" t="s">
        <v>87</v>
      </c>
      <c r="C20" s="53"/>
      <c r="D20" s="53"/>
      <c r="E20" s="54"/>
      <c r="F20" s="21">
        <f>F21+F22+F23</f>
        <v>4542</v>
      </c>
      <c r="G20" s="32"/>
    </row>
    <row r="21" spans="1:7" x14ac:dyDescent="0.25">
      <c r="A21" s="27" t="s">
        <v>37</v>
      </c>
      <c r="B21" s="49" t="s">
        <v>38</v>
      </c>
      <c r="C21" s="50"/>
      <c r="D21" s="50"/>
      <c r="E21" s="51"/>
      <c r="F21" s="17">
        <v>1500</v>
      </c>
      <c r="G21" s="33"/>
    </row>
    <row r="22" spans="1:7" x14ac:dyDescent="0.25">
      <c r="A22" s="27" t="s">
        <v>39</v>
      </c>
      <c r="B22" s="55" t="s">
        <v>40</v>
      </c>
      <c r="C22" s="56"/>
      <c r="D22" s="56"/>
      <c r="E22" s="57"/>
      <c r="F22" s="17">
        <v>2750</v>
      </c>
      <c r="G22" s="33"/>
    </row>
    <row r="23" spans="1:7" ht="15" customHeight="1" x14ac:dyDescent="0.25">
      <c r="A23" s="27" t="s">
        <v>41</v>
      </c>
      <c r="B23" s="55" t="s">
        <v>42</v>
      </c>
      <c r="C23" s="56"/>
      <c r="D23" s="56"/>
      <c r="E23" s="57"/>
      <c r="F23" s="17">
        <v>292</v>
      </c>
      <c r="G23" s="33"/>
    </row>
    <row r="24" spans="1:7" x14ac:dyDescent="0.25">
      <c r="A24" s="26" t="s">
        <v>43</v>
      </c>
      <c r="B24" s="52" t="s">
        <v>88</v>
      </c>
      <c r="C24" s="53"/>
      <c r="D24" s="53"/>
      <c r="E24" s="54"/>
      <c r="F24" s="21">
        <f>F25+F26+F27+F28+F29</f>
        <v>19569.3</v>
      </c>
      <c r="G24" s="32"/>
    </row>
    <row r="25" spans="1:7" x14ac:dyDescent="0.25">
      <c r="A25" s="27" t="s">
        <v>44</v>
      </c>
      <c r="B25" s="49" t="s">
        <v>92</v>
      </c>
      <c r="C25" s="50"/>
      <c r="D25" s="50"/>
      <c r="E25" s="51"/>
      <c r="F25" s="17">
        <v>1803.1</v>
      </c>
      <c r="G25" s="33"/>
    </row>
    <row r="26" spans="1:7" x14ac:dyDescent="0.25">
      <c r="A26" s="27" t="s">
        <v>45</v>
      </c>
      <c r="B26" s="49" t="s">
        <v>46</v>
      </c>
      <c r="C26" s="50"/>
      <c r="D26" s="50"/>
      <c r="E26" s="51"/>
      <c r="F26" s="17">
        <v>3467.7</v>
      </c>
      <c r="G26" s="33"/>
    </row>
    <row r="27" spans="1:7" x14ac:dyDescent="0.25">
      <c r="A27" s="27" t="s">
        <v>47</v>
      </c>
      <c r="B27" s="49" t="s">
        <v>48</v>
      </c>
      <c r="C27" s="50"/>
      <c r="D27" s="50"/>
      <c r="E27" s="51"/>
      <c r="F27" s="17">
        <v>6493.5</v>
      </c>
      <c r="G27" s="33"/>
    </row>
    <row r="28" spans="1:7" x14ac:dyDescent="0.25">
      <c r="A28" s="27" t="s">
        <v>49</v>
      </c>
      <c r="B28" s="49" t="s">
        <v>50</v>
      </c>
      <c r="C28" s="50"/>
      <c r="D28" s="50"/>
      <c r="E28" s="51"/>
      <c r="F28" s="17">
        <v>225</v>
      </c>
      <c r="G28" s="33"/>
    </row>
    <row r="29" spans="1:7" x14ac:dyDescent="0.25">
      <c r="A29" s="27" t="s">
        <v>51</v>
      </c>
      <c r="B29" s="49" t="s">
        <v>52</v>
      </c>
      <c r="C29" s="50"/>
      <c r="D29" s="50"/>
      <c r="E29" s="51"/>
      <c r="F29" s="17">
        <v>7580</v>
      </c>
      <c r="G29" s="33"/>
    </row>
    <row r="30" spans="1:7" x14ac:dyDescent="0.25">
      <c r="A30" s="26" t="s">
        <v>53</v>
      </c>
      <c r="B30" s="52" t="s">
        <v>54</v>
      </c>
      <c r="C30" s="53"/>
      <c r="D30" s="53"/>
      <c r="E30" s="54"/>
      <c r="F30" s="21">
        <v>250</v>
      </c>
      <c r="G30" s="32"/>
    </row>
    <row r="31" spans="1:7" x14ac:dyDescent="0.25">
      <c r="A31" s="26" t="s">
        <v>55</v>
      </c>
      <c r="B31" s="52" t="s">
        <v>56</v>
      </c>
      <c r="C31" s="53"/>
      <c r="D31" s="53"/>
      <c r="E31" s="54"/>
      <c r="F31" s="21">
        <v>230</v>
      </c>
      <c r="G31" s="32"/>
    </row>
    <row r="32" spans="1:7" ht="17.45" customHeight="1" x14ac:dyDescent="0.25">
      <c r="A32" s="26" t="s">
        <v>57</v>
      </c>
      <c r="B32" s="58" t="s">
        <v>58</v>
      </c>
      <c r="C32" s="59"/>
      <c r="D32" s="59"/>
      <c r="E32" s="60"/>
      <c r="F32" s="21">
        <v>4862</v>
      </c>
      <c r="G32" s="32"/>
    </row>
    <row r="33" spans="1:7" x14ac:dyDescent="0.25">
      <c r="A33" s="26" t="s">
        <v>59</v>
      </c>
      <c r="B33" s="52" t="s">
        <v>60</v>
      </c>
      <c r="C33" s="53"/>
      <c r="D33" s="53"/>
      <c r="E33" s="54"/>
      <c r="F33" s="21">
        <f>F11+F19</f>
        <v>225412.3</v>
      </c>
      <c r="G33" s="32"/>
    </row>
    <row r="34" spans="1:7" ht="17.45" customHeight="1" x14ac:dyDescent="0.25">
      <c r="A34" s="35" t="s">
        <v>61</v>
      </c>
      <c r="B34" s="52" t="s">
        <v>97</v>
      </c>
      <c r="C34" s="53"/>
      <c r="D34" s="53"/>
      <c r="E34" s="54"/>
      <c r="F34" s="21">
        <f>F35+F36+F37+F38+F39+F40+F41+F42+F43</f>
        <v>101936.90000000001</v>
      </c>
      <c r="G34" s="32"/>
    </row>
    <row r="35" spans="1:7" ht="17.45" customHeight="1" x14ac:dyDescent="0.25">
      <c r="A35" s="29" t="s">
        <v>62</v>
      </c>
      <c r="B35" s="55" t="s">
        <v>63</v>
      </c>
      <c r="C35" s="56"/>
      <c r="D35" s="56"/>
      <c r="E35" s="57"/>
      <c r="F35" s="17">
        <v>2239.6</v>
      </c>
      <c r="G35" s="33"/>
    </row>
    <row r="36" spans="1:7" x14ac:dyDescent="0.25">
      <c r="A36" s="29" t="s">
        <v>64</v>
      </c>
      <c r="B36" s="55" t="s">
        <v>65</v>
      </c>
      <c r="C36" s="56"/>
      <c r="D36" s="56"/>
      <c r="E36" s="57"/>
      <c r="F36" s="17">
        <v>78078.2</v>
      </c>
      <c r="G36" s="33"/>
    </row>
    <row r="37" spans="1:7" ht="34.15" customHeight="1" x14ac:dyDescent="0.25">
      <c r="A37" s="29" t="s">
        <v>66</v>
      </c>
      <c r="B37" s="55" t="s">
        <v>67</v>
      </c>
      <c r="C37" s="56"/>
      <c r="D37" s="56"/>
      <c r="E37" s="57"/>
      <c r="F37" s="17">
        <v>165.6</v>
      </c>
      <c r="G37" s="33"/>
    </row>
    <row r="38" spans="1:7" ht="17.45" customHeight="1" x14ac:dyDescent="0.25">
      <c r="A38" s="29" t="s">
        <v>68</v>
      </c>
      <c r="B38" s="55" t="s">
        <v>69</v>
      </c>
      <c r="C38" s="56"/>
      <c r="D38" s="56"/>
      <c r="E38" s="57"/>
      <c r="F38" s="17">
        <v>10993.3</v>
      </c>
      <c r="G38" s="33"/>
    </row>
    <row r="39" spans="1:7" ht="66" customHeight="1" x14ac:dyDescent="0.25">
      <c r="A39" s="29" t="s">
        <v>70</v>
      </c>
      <c r="B39" s="61" t="s">
        <v>71</v>
      </c>
      <c r="C39" s="61"/>
      <c r="D39" s="61"/>
      <c r="E39" s="61"/>
      <c r="F39" s="17">
        <v>329.4</v>
      </c>
      <c r="G39" s="33"/>
    </row>
    <row r="40" spans="1:7" ht="18" customHeight="1" x14ac:dyDescent="0.25">
      <c r="A40" s="29" t="s">
        <v>72</v>
      </c>
      <c r="B40" s="62" t="s">
        <v>73</v>
      </c>
      <c r="C40" s="62"/>
      <c r="D40" s="62"/>
      <c r="E40" s="62"/>
      <c r="F40" s="17">
        <v>500</v>
      </c>
      <c r="G40" s="33"/>
    </row>
    <row r="41" spans="1:7" ht="15.6" customHeight="1" x14ac:dyDescent="0.25">
      <c r="A41" s="29" t="s">
        <v>74</v>
      </c>
      <c r="B41" s="61" t="s">
        <v>75</v>
      </c>
      <c r="C41" s="61"/>
      <c r="D41" s="61"/>
      <c r="E41" s="61"/>
      <c r="F41" s="17">
        <f>31.8+348+180.4+165+43</f>
        <v>768.2</v>
      </c>
      <c r="G41" s="33"/>
    </row>
    <row r="42" spans="1:7" ht="78.599999999999994" customHeight="1" x14ac:dyDescent="0.25">
      <c r="A42" s="29" t="s">
        <v>76</v>
      </c>
      <c r="B42" s="63" t="s">
        <v>95</v>
      </c>
      <c r="C42" s="64"/>
      <c r="D42" s="64"/>
      <c r="E42" s="65"/>
      <c r="F42" s="17">
        <v>8830.5</v>
      </c>
      <c r="G42" s="33"/>
    </row>
    <row r="43" spans="1:7" ht="22.15" customHeight="1" x14ac:dyDescent="0.25">
      <c r="A43" s="29" t="s">
        <v>77</v>
      </c>
      <c r="B43" s="55" t="s">
        <v>91</v>
      </c>
      <c r="C43" s="56"/>
      <c r="D43" s="56"/>
      <c r="E43" s="57"/>
      <c r="F43" s="17">
        <v>32.1</v>
      </c>
      <c r="G43" s="33"/>
    </row>
    <row r="44" spans="1:7" ht="17.45" customHeight="1" x14ac:dyDescent="0.25">
      <c r="A44" s="28" t="s">
        <v>78</v>
      </c>
      <c r="B44" s="66" t="s">
        <v>90</v>
      </c>
      <c r="C44" s="67"/>
      <c r="D44" s="67"/>
      <c r="E44" s="68"/>
      <c r="F44" s="21">
        <f>F33+F34</f>
        <v>327349.2</v>
      </c>
      <c r="G44" s="32"/>
    </row>
    <row r="45" spans="1:7" ht="17.45" customHeight="1" x14ac:dyDescent="0.25">
      <c r="A45" s="29" t="s">
        <v>80</v>
      </c>
      <c r="B45" s="55" t="s">
        <v>79</v>
      </c>
      <c r="C45" s="56"/>
      <c r="D45" s="56"/>
      <c r="E45" s="57"/>
      <c r="F45" s="17">
        <v>26000</v>
      </c>
      <c r="G45" s="33"/>
    </row>
    <row r="46" spans="1:7" x14ac:dyDescent="0.25">
      <c r="A46" s="30" t="s">
        <v>82</v>
      </c>
      <c r="B46" s="49" t="s">
        <v>81</v>
      </c>
      <c r="C46" s="50"/>
      <c r="D46" s="50"/>
      <c r="E46" s="51"/>
      <c r="F46" s="17">
        <v>22022.400000000001</v>
      </c>
      <c r="G46" s="33"/>
    </row>
    <row r="47" spans="1:7" x14ac:dyDescent="0.25">
      <c r="A47" s="28" t="s">
        <v>89</v>
      </c>
      <c r="B47" s="52" t="s">
        <v>96</v>
      </c>
      <c r="C47" s="53"/>
      <c r="D47" s="53"/>
      <c r="E47" s="54"/>
      <c r="F47" s="21">
        <f>F44+F45+F46</f>
        <v>375371.60000000003</v>
      </c>
      <c r="G47" s="32"/>
    </row>
    <row r="48" spans="1:7" ht="13.9" customHeight="1" x14ac:dyDescent="0.25">
      <c r="C48" s="2"/>
    </row>
    <row r="49" spans="1:7" ht="20.45" customHeight="1" x14ac:dyDescent="0.25">
      <c r="C49" s="2"/>
    </row>
    <row r="50" spans="1:7" x14ac:dyDescent="0.25">
      <c r="A50" s="77" t="s">
        <v>0</v>
      </c>
      <c r="B50" s="77"/>
      <c r="C50" s="77"/>
      <c r="D50" s="77"/>
      <c r="E50" s="77"/>
      <c r="F50" s="77"/>
      <c r="G50" s="22"/>
    </row>
    <row r="51" spans="1:7" ht="9.4" customHeight="1" x14ac:dyDescent="0.25"/>
    <row r="52" spans="1:7" ht="14.25" customHeight="1" x14ac:dyDescent="0.25">
      <c r="A52" s="4" t="s">
        <v>1</v>
      </c>
      <c r="B52" s="69" t="s">
        <v>13</v>
      </c>
      <c r="C52" s="5" t="s">
        <v>2</v>
      </c>
      <c r="D52" s="72" t="s">
        <v>3</v>
      </c>
      <c r="E52" s="73"/>
      <c r="F52" s="74"/>
      <c r="G52" s="34"/>
    </row>
    <row r="53" spans="1:7" ht="31.5" x14ac:dyDescent="0.25">
      <c r="A53" s="6" t="s">
        <v>4</v>
      </c>
      <c r="B53" s="70"/>
      <c r="C53" s="7" t="s">
        <v>12</v>
      </c>
      <c r="D53" s="72" t="s">
        <v>5</v>
      </c>
      <c r="E53" s="74"/>
      <c r="F53" s="75" t="s">
        <v>6</v>
      </c>
      <c r="G53" s="31"/>
    </row>
    <row r="54" spans="1:7" ht="31.5" x14ac:dyDescent="0.25">
      <c r="A54" s="8" t="s">
        <v>7</v>
      </c>
      <c r="B54" s="71"/>
      <c r="C54" s="9"/>
      <c r="D54" s="10" t="s">
        <v>8</v>
      </c>
      <c r="E54" s="11" t="s">
        <v>11</v>
      </c>
      <c r="F54" s="76"/>
      <c r="G54" s="31"/>
    </row>
    <row r="55" spans="1:7" x14ac:dyDescent="0.25">
      <c r="A55" s="13"/>
      <c r="B55" s="14" t="s">
        <v>10</v>
      </c>
      <c r="C55" s="9"/>
      <c r="D55" s="10"/>
      <c r="E55" s="11"/>
      <c r="F55" s="12"/>
      <c r="G55" s="31"/>
    </row>
    <row r="56" spans="1:7" ht="32.450000000000003" customHeight="1" x14ac:dyDescent="0.25">
      <c r="A56" s="15">
        <v>1</v>
      </c>
      <c r="B56" s="16" t="s">
        <v>14</v>
      </c>
      <c r="C56" s="17">
        <f>14244.2+500+637.9+1047.2+0.1+27.6+78.1</f>
        <v>16535.099999999995</v>
      </c>
      <c r="D56" s="17">
        <f>13984.8+500+615.4+1021.3+0.1+27.6</f>
        <v>16149.199999999999</v>
      </c>
      <c r="E56" s="17">
        <f>5849.4</f>
        <v>5849.4</v>
      </c>
      <c r="F56" s="17">
        <f>259.4+22.5+25.9+78.1</f>
        <v>385.9</v>
      </c>
      <c r="G56" s="33"/>
    </row>
    <row r="57" spans="1:7" ht="34.9" customHeight="1" x14ac:dyDescent="0.25">
      <c r="A57" s="15">
        <v>2</v>
      </c>
      <c r="B57" s="16" t="s">
        <v>15</v>
      </c>
      <c r="C57" s="17">
        <f>157732.4+91632.4+186.8+8478.4+14800+3327.8+31.8+320.4+0.7+101.6+165+43+32.1</f>
        <v>276852.39999999997</v>
      </c>
      <c r="D57" s="17">
        <f>121350.4+91581.5+186.8+8185.4+7600+2339.4+31.8+64.5+0.7+165+32.1</f>
        <v>231537.59999999998</v>
      </c>
      <c r="E57" s="17">
        <f>80311+80719.7+14.7+9.2+2+2.5+31.7</f>
        <v>161090.80000000005</v>
      </c>
      <c r="F57" s="17">
        <f>36382+50.9+293+7200+988.4+255.9+101.6+43</f>
        <v>45314.8</v>
      </c>
      <c r="G57" s="33"/>
    </row>
    <row r="58" spans="1:7" ht="36.6" customHeight="1" x14ac:dyDescent="0.25">
      <c r="A58" s="15">
        <v>3</v>
      </c>
      <c r="B58" s="16" t="s">
        <v>16</v>
      </c>
      <c r="C58" s="17">
        <f>40537.4+173.7+747.2+2648+11200+17647.3+8830.5</f>
        <v>81784.099999999991</v>
      </c>
      <c r="D58" s="17">
        <f>26870.8+173.7+747.2+2648+2800+14355.2+1980.5</f>
        <v>49575.399999999994</v>
      </c>
      <c r="E58" s="17">
        <f>950.8</f>
        <v>950.8</v>
      </c>
      <c r="F58" s="17">
        <f>13666.6+8400+3292.1+6850</f>
        <v>32208.699999999997</v>
      </c>
      <c r="G58" s="33"/>
    </row>
    <row r="59" spans="1:7" ht="32.450000000000003" customHeight="1" x14ac:dyDescent="0.25">
      <c r="A59" s="18"/>
      <c r="B59" s="19" t="s">
        <v>9</v>
      </c>
      <c r="C59" s="17">
        <v>200</v>
      </c>
      <c r="D59" s="17">
        <v>200</v>
      </c>
      <c r="E59" s="17"/>
      <c r="F59" s="17"/>
      <c r="G59" s="33"/>
    </row>
    <row r="60" spans="1:7" x14ac:dyDescent="0.25">
      <c r="A60" s="18"/>
      <c r="B60" s="20" t="s">
        <v>2</v>
      </c>
      <c r="C60" s="21">
        <f>C56+C57+C58+C59</f>
        <v>375371.59999999992</v>
      </c>
      <c r="D60" s="21">
        <f>D56+D57+D58+D59</f>
        <v>297462.19999999995</v>
      </c>
      <c r="E60" s="21">
        <f>E56+E57+E58+E59</f>
        <v>167891.00000000003</v>
      </c>
      <c r="F60" s="21">
        <f>F56+F57+F58+F59</f>
        <v>77909.399999999994</v>
      </c>
      <c r="G60" s="32"/>
    </row>
    <row r="61" spans="1:7" x14ac:dyDescent="0.25">
      <c r="C61" s="22"/>
      <c r="D61" s="22"/>
      <c r="E61" s="22"/>
      <c r="F61" s="22"/>
      <c r="G61" s="22"/>
    </row>
    <row r="62" spans="1:7" x14ac:dyDescent="0.25">
      <c r="A62" s="36" t="s">
        <v>100</v>
      </c>
      <c r="B62" s="36"/>
      <c r="C62" s="36"/>
      <c r="D62" s="36"/>
      <c r="E62" s="36"/>
      <c r="F62" s="36"/>
    </row>
  </sheetData>
  <mergeCells count="45">
    <mergeCell ref="B44:E44"/>
    <mergeCell ref="B45:E45"/>
    <mergeCell ref="B46:E46"/>
    <mergeCell ref="B47:E47"/>
    <mergeCell ref="B52:B54"/>
    <mergeCell ref="D52:F52"/>
    <mergeCell ref="D53:E53"/>
    <mergeCell ref="F53:F54"/>
    <mergeCell ref="A50:F50"/>
    <mergeCell ref="B39:E39"/>
    <mergeCell ref="B40:E40"/>
    <mergeCell ref="B41:E41"/>
    <mergeCell ref="B42:E42"/>
    <mergeCell ref="B43:E43"/>
    <mergeCell ref="B24:E24"/>
    <mergeCell ref="B25:E25"/>
    <mergeCell ref="B26:E26"/>
    <mergeCell ref="B38:E38"/>
    <mergeCell ref="B27:E27"/>
    <mergeCell ref="B28:E28"/>
    <mergeCell ref="B29:E29"/>
    <mergeCell ref="B30:E30"/>
    <mergeCell ref="B31:E31"/>
    <mergeCell ref="B32:E32"/>
    <mergeCell ref="B33:E33"/>
    <mergeCell ref="B34:E34"/>
    <mergeCell ref="B35:E35"/>
    <mergeCell ref="B36:E36"/>
    <mergeCell ref="B37:E37"/>
    <mergeCell ref="A62:F62"/>
    <mergeCell ref="B8:E8"/>
    <mergeCell ref="B10:E10"/>
    <mergeCell ref="B11:E11"/>
    <mergeCell ref="B12:E12"/>
    <mergeCell ref="B13:E13"/>
    <mergeCell ref="B14:E14"/>
    <mergeCell ref="B15:E15"/>
    <mergeCell ref="B16:E16"/>
    <mergeCell ref="B17:E17"/>
    <mergeCell ref="B18:E18"/>
    <mergeCell ref="B19:E19"/>
    <mergeCell ref="B20:E20"/>
    <mergeCell ref="B21:E21"/>
    <mergeCell ref="B22:E22"/>
    <mergeCell ref="B23:E23"/>
  </mergeCells>
  <pageMargins left="1.1023622047244095" right="0.31496062992125984" top="0.94488188976377963" bottom="0.55118110236220474" header="0.31496062992125984" footer="0.31496062992125984"/>
  <pageSetup paperSize="9" orientation="portrait" r:id="rId1"/>
  <headerFooter differentFirst="1">
    <oddHeader>&amp;C &amp;P</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Darbalapiai</vt:lpstr>
      </vt:variant>
      <vt:variant>
        <vt:i4>1</vt:i4>
      </vt:variant>
      <vt:variant>
        <vt:lpstr>Įvardinti diapazonai</vt:lpstr>
      </vt:variant>
      <vt:variant>
        <vt:i4>1</vt:i4>
      </vt:variant>
    </vt:vector>
  </HeadingPairs>
  <TitlesOfParts>
    <vt:vector size="2" baseType="lpstr">
      <vt:lpstr>1 pried su papild</vt:lpstr>
      <vt:lpstr>'1 pried su papild'!Print_Titles</vt:lpstr>
    </vt:vector>
  </TitlesOfParts>
  <Company>Kauno m. sav.</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lianbubu</dc:creator>
  <cp:lastModifiedBy>Windows User</cp:lastModifiedBy>
  <cp:lastPrinted>2020-02-25T11:12:37Z</cp:lastPrinted>
  <dcterms:created xsi:type="dcterms:W3CDTF">2013-02-08T14:08:52Z</dcterms:created>
  <dcterms:modified xsi:type="dcterms:W3CDTF">2020-02-25T13:09:38Z</dcterms:modified>
</cp:coreProperties>
</file>