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activeTab="0"/>
  </bookViews>
  <sheets>
    <sheet name="1 priedas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<sst xmlns="http://schemas.openxmlformats.org/spreadsheetml/2006/main" count="99" uniqueCount="98">
  <si>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ASIGNAVIMAI</t>
  </si>
  <si>
    <t>Prog-</t>
  </si>
  <si>
    <t>Iš viso</t>
  </si>
  <si>
    <t>iš jų</t>
  </si>
  <si>
    <t>ramos</t>
  </si>
  <si>
    <t>išlaidoms</t>
  </si>
  <si>
    <t>turtui įsigyti</t>
  </si>
  <si>
    <t>kodas</t>
  </si>
  <si>
    <t>iš viso</t>
  </si>
  <si>
    <t>Savivaldybės administracijos direktoriaus rezervas</t>
  </si>
  <si>
    <t>Savivaldybės administracija</t>
  </si>
  <si>
    <t>iš jų darbo užmokesčiui</t>
  </si>
  <si>
    <t>(tūkst. Eur)</t>
  </si>
  <si>
    <t>Programos pavadinimas, asignavimų valdytojas</t>
  </si>
  <si>
    <t>Ekonominės raidos skatinimo programa</t>
  </si>
  <si>
    <t>Sumanios ir pilietiškos visuomenės ugdymo programa</t>
  </si>
  <si>
    <t>Darnaus teritorijų ir infrastruktūros vystymo programa</t>
  </si>
  <si>
    <t>PAJAMOS</t>
  </si>
  <si>
    <t>Eil. Nr.</t>
  </si>
  <si>
    <t>Pavadinimas</t>
  </si>
  <si>
    <t>Iš viso (tūkst. Eur)</t>
  </si>
  <si>
    <t>1.</t>
  </si>
  <si>
    <t>MOKESČIAI (2+3+7)</t>
  </si>
  <si>
    <t>2.</t>
  </si>
  <si>
    <t>Gyventojų pajamų mokestis</t>
  </si>
  <si>
    <t>3.</t>
  </si>
  <si>
    <t>Turto mokesčiai (4+5+6)</t>
  </si>
  <si>
    <t>4.</t>
  </si>
  <si>
    <t>Žemės mokestis</t>
  </si>
  <si>
    <t>5.</t>
  </si>
  <si>
    <t>Paveldimo turto mokestis</t>
  </si>
  <si>
    <t>6.</t>
  </si>
  <si>
    <t>Nekilnojamojo turto mokestis</t>
  </si>
  <si>
    <t>7.</t>
  </si>
  <si>
    <t>Prekių ir paslaugų mokesčiai (8)</t>
  </si>
  <si>
    <t>8.</t>
  </si>
  <si>
    <t>Mokesčiai už aplinkos teršimą</t>
  </si>
  <si>
    <t>9.</t>
  </si>
  <si>
    <t>KITOS PAJAMOS (10+14+20+21+22)</t>
  </si>
  <si>
    <t>10.</t>
  </si>
  <si>
    <t>Turto pajamos (11+12+13)</t>
  </si>
  <si>
    <t>11.</t>
  </si>
  <si>
    <t>Dividendai</t>
  </si>
  <si>
    <t>12.</t>
  </si>
  <si>
    <t>Nuomos mokestis už valstybinę žemę</t>
  </si>
  <si>
    <t>13.</t>
  </si>
  <si>
    <t>Mokesčiai už valstybinius gamtos išteklius</t>
  </si>
  <si>
    <t>14.</t>
  </si>
  <si>
    <t>Pajamos už prekes ir paslaugas (15+16+17+18+19)</t>
  </si>
  <si>
    <t>15.</t>
  </si>
  <si>
    <t>Pajamos už prekes ir paslaugas</t>
  </si>
  <si>
    <t>16.</t>
  </si>
  <si>
    <t>Pajamos už ilgalaikio ir trumpalaikio materialiojo turto nuomą</t>
  </si>
  <si>
    <t>17.</t>
  </si>
  <si>
    <t>Įmokos už išlaikymą švietimo, socialinės apsaugos ir kitose įstaigose</t>
  </si>
  <si>
    <t>18.</t>
  </si>
  <si>
    <t>Valstybinė rinkliava</t>
  </si>
  <si>
    <t>19.</t>
  </si>
  <si>
    <t>Vietinė rinkliava</t>
  </si>
  <si>
    <t>20.</t>
  </si>
  <si>
    <t>Pajamos iš baudų ir konfiskacijos</t>
  </si>
  <si>
    <t>21.</t>
  </si>
  <si>
    <t>Kitos neišvardytos pajamos</t>
  </si>
  <si>
    <t>22.</t>
  </si>
  <si>
    <t>Materialiojo ir nematerialiojo turto realizavimo pajamos</t>
  </si>
  <si>
    <t>23.</t>
  </si>
  <si>
    <t>IŠ VISO (1+9)</t>
  </si>
  <si>
    <t>24.</t>
  </si>
  <si>
    <t>DOTACIJOS (25+26+27+28+29+30+31+32)</t>
  </si>
  <si>
    <t>25.</t>
  </si>
  <si>
    <t>Iš apskričių perduotoms įstaigoms išlaikyti</t>
  </si>
  <si>
    <t>26.</t>
  </si>
  <si>
    <t>Ugdymo reikmėms finansuoti</t>
  </si>
  <si>
    <t>27.</t>
  </si>
  <si>
    <t>Savivaldybės švietimo įstaigų klasėms, skirtoms mokiniams, turintiems specialiųjų ugdymosi poreikių, išlaikyti</t>
  </si>
  <si>
    <t>28.</t>
  </si>
  <si>
    <t>Valstybinėms (valstybės perduotoms savivaldybėms) funkcijoms atlikti</t>
  </si>
  <si>
    <t>29.</t>
  </si>
  <si>
    <t>Mokytojų, dirbančių pagal neformaliojo vaikų švietimo programas mokyklose, kurios yra priskirtos Lietuvos Respublikos švietimo įstatymo 41 straipsnio 13 dalies 2 punkte nurodytoms mokyklų grupėms ir kurių teisinė forma yra biudžetinė įstaiga, darbui apmokėti</t>
  </si>
  <si>
    <t>30.</t>
  </si>
  <si>
    <t>Programai „Europos kultūros sostinė 2022“ finansuoti</t>
  </si>
  <si>
    <t>31.</t>
  </si>
  <si>
    <t xml:space="preserve">Europos Sąjungos ir kitos tarptautinės finansinės paramos lėšos </t>
  </si>
  <si>
    <t>32.</t>
  </si>
  <si>
    <t>Projektui ,,Kauno Maironio universitetinės gimnazijos pastato Kaune, Gimnazijos g. 3, rekonstravimas“ finansuoti</t>
  </si>
  <si>
    <t>33.</t>
  </si>
  <si>
    <t>IŠ VISO MOKESČIŲ, DOTACIJŲ IR PAJAMŲ (23+24)</t>
  </si>
  <si>
    <t>34.</t>
  </si>
  <si>
    <t>Finansinių įsipareigojimų prisiėmimo (skolinimosi) pajamos</t>
  </si>
  <si>
    <t>35.</t>
  </si>
  <si>
    <t>Biudžeto lėšų likutis</t>
  </si>
  <si>
    <t>36.</t>
  </si>
  <si>
    <t>IŠ VISO (33+34+35)</t>
  </si>
  <si>
    <t>Kauno miesto savivaldybės tarybos</t>
  </si>
  <si>
    <t>1 priedas</t>
  </si>
  <si>
    <t xml:space="preserve">             KAUNO MIESTO SAVIVALDYBĖS 2019 METŲ BIUDŽETAS</t>
  </si>
  <si>
    <t>2019 m. vasario 26 d.</t>
  </si>
  <si>
    <t>sprendimo Nr. T-49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</si>
</sst>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"/>
    <numFmt numFmtId="174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173" fontId="1" fillId="0" borderId="14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/>
    </xf>
    <xf numFmtId="173" fontId="2" fillId="0" borderId="14" xfId="0" applyNumberFormat="1" applyFont="1" applyFill="1" applyBorder="1" applyAlignment="1">
      <alignment/>
    </xf>
    <xf numFmtId="173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6" fontId="1" fillId="0" borderId="14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57" sqref="I57"/>
    </sheetView>
  </sheetViews>
  <sheetFormatPr defaultColWidth="9.140625" defaultRowHeight="12.75"/>
  <cols>
    <col min="1" max="1" width="9.00390625" style="1" customWidth="1"/>
    <col min="2" max="2" width="34.28125" style="1" customWidth="1"/>
    <col min="3" max="3" width="11.57421875" style="3" customWidth="1"/>
    <col min="4" max="4" width="10.28125" style="3" customWidth="1"/>
    <col min="5" max="5" width="12.57421875" style="3" customWidth="1"/>
    <col min="6" max="6" width="11.7109375" style="3" bestFit="1" customWidth="1"/>
    <col min="7" max="16384" width="8.8515625" style="1" customWidth="1"/>
  </cols>
  <sheetData>
    <row r="1" ht="15">
      <c r="D1" s="26" t="s">
        <v>93</v>
      </c>
    </row>
    <row r="2" ht="15">
      <c r="D2" s="26" t="s">
        <v>96</v>
      </c>
    </row>
    <row r="3" ht="15">
      <c r="D3" s="26" t="s">
        <v>97</v>
      </c>
    </row>
    <row r="4" spans="3:5" ht="15">
      <c r="C4" s="1"/>
      <c r="D4" s="26" t="s">
        <v>94</v>
      </c>
      <c r="E4" s="2"/>
    </row>
    <row r="5" spans="3:5" ht="15">
      <c r="C5" s="1"/>
      <c r="D5" s="26"/>
      <c r="E5" s="2"/>
    </row>
    <row r="6" spans="2:5" ht="15">
      <c r="B6" s="27" t="s">
        <v>95</v>
      </c>
      <c r="C6" s="1"/>
      <c r="D6" s="26"/>
      <c r="E6" s="2"/>
    </row>
    <row r="7" spans="3:5" ht="15">
      <c r="C7" s="1"/>
      <c r="D7" s="26"/>
      <c r="E7" s="2"/>
    </row>
    <row r="8" spans="2:5" ht="15">
      <c r="B8" s="63" t="s">
        <v>17</v>
      </c>
      <c r="C8" s="63"/>
      <c r="D8" s="63"/>
      <c r="E8" s="63"/>
    </row>
    <row r="9" spans="3:5" ht="15">
      <c r="C9" s="1"/>
      <c r="D9" s="1"/>
      <c r="E9" s="1"/>
    </row>
    <row r="10" spans="1:6" ht="30.75">
      <c r="A10" s="4" t="s">
        <v>18</v>
      </c>
      <c r="B10" s="41" t="s">
        <v>19</v>
      </c>
      <c r="C10" s="42"/>
      <c r="D10" s="42"/>
      <c r="E10" s="43"/>
      <c r="F10" s="25" t="s">
        <v>20</v>
      </c>
    </row>
    <row r="11" spans="1:6" ht="15">
      <c r="A11" s="28" t="s">
        <v>21</v>
      </c>
      <c r="B11" s="44" t="s">
        <v>22</v>
      </c>
      <c r="C11" s="45"/>
      <c r="D11" s="45"/>
      <c r="E11" s="46"/>
      <c r="F11" s="22">
        <f>F13+F17+F12</f>
        <v>178870</v>
      </c>
    </row>
    <row r="12" spans="1:6" ht="15">
      <c r="A12" s="28" t="s">
        <v>23</v>
      </c>
      <c r="B12" s="44" t="s">
        <v>24</v>
      </c>
      <c r="C12" s="45"/>
      <c r="D12" s="45"/>
      <c r="E12" s="46"/>
      <c r="F12" s="22">
        <v>162100</v>
      </c>
    </row>
    <row r="13" spans="1:6" ht="15">
      <c r="A13" s="28" t="s">
        <v>25</v>
      </c>
      <c r="B13" s="47" t="s">
        <v>26</v>
      </c>
      <c r="C13" s="48"/>
      <c r="D13" s="48"/>
      <c r="E13" s="49"/>
      <c r="F13" s="22">
        <f>F14+F15+F16</f>
        <v>16160</v>
      </c>
    </row>
    <row r="14" spans="1:6" ht="15">
      <c r="A14" s="29" t="s">
        <v>27</v>
      </c>
      <c r="B14" s="50" t="s">
        <v>28</v>
      </c>
      <c r="C14" s="51"/>
      <c r="D14" s="51"/>
      <c r="E14" s="52"/>
      <c r="F14" s="17">
        <v>1500</v>
      </c>
    </row>
    <row r="15" spans="1:6" ht="15">
      <c r="A15" s="29" t="s">
        <v>29</v>
      </c>
      <c r="B15" s="50" t="s">
        <v>30</v>
      </c>
      <c r="C15" s="51"/>
      <c r="D15" s="51"/>
      <c r="E15" s="52"/>
      <c r="F15" s="17">
        <v>160</v>
      </c>
    </row>
    <row r="16" spans="1:6" ht="15">
      <c r="A16" s="29" t="s">
        <v>31</v>
      </c>
      <c r="B16" s="50" t="s">
        <v>32</v>
      </c>
      <c r="C16" s="51"/>
      <c r="D16" s="51"/>
      <c r="E16" s="52"/>
      <c r="F16" s="17">
        <v>14500</v>
      </c>
    </row>
    <row r="17" spans="1:6" ht="15">
      <c r="A17" s="28" t="s">
        <v>33</v>
      </c>
      <c r="B17" s="44" t="s">
        <v>34</v>
      </c>
      <c r="C17" s="45"/>
      <c r="D17" s="45"/>
      <c r="E17" s="46"/>
      <c r="F17" s="22">
        <f>F18</f>
        <v>610</v>
      </c>
    </row>
    <row r="18" spans="1:6" ht="15">
      <c r="A18" s="29" t="s">
        <v>35</v>
      </c>
      <c r="B18" s="50" t="s">
        <v>36</v>
      </c>
      <c r="C18" s="51"/>
      <c r="D18" s="51"/>
      <c r="E18" s="52"/>
      <c r="F18" s="17">
        <v>610</v>
      </c>
    </row>
    <row r="19" spans="1:6" ht="15">
      <c r="A19" s="28" t="s">
        <v>37</v>
      </c>
      <c r="B19" s="44" t="s">
        <v>38</v>
      </c>
      <c r="C19" s="45"/>
      <c r="D19" s="45"/>
      <c r="E19" s="46"/>
      <c r="F19" s="22">
        <f>F20+F24+F30+F31+F32</f>
        <v>28119.9</v>
      </c>
    </row>
    <row r="20" spans="1:6" ht="15">
      <c r="A20" s="28" t="s">
        <v>39</v>
      </c>
      <c r="B20" s="44" t="s">
        <v>40</v>
      </c>
      <c r="C20" s="45"/>
      <c r="D20" s="45"/>
      <c r="E20" s="46"/>
      <c r="F20" s="22">
        <f>F21+F22+F23</f>
        <v>4410</v>
      </c>
    </row>
    <row r="21" spans="1:6" ht="15">
      <c r="A21" s="29" t="s">
        <v>41</v>
      </c>
      <c r="B21" s="50" t="s">
        <v>42</v>
      </c>
      <c r="C21" s="51"/>
      <c r="D21" s="51"/>
      <c r="E21" s="52"/>
      <c r="F21" s="17">
        <v>1500</v>
      </c>
    </row>
    <row r="22" spans="1:6" ht="15">
      <c r="A22" s="29" t="s">
        <v>43</v>
      </c>
      <c r="B22" s="53" t="s">
        <v>44</v>
      </c>
      <c r="C22" s="54"/>
      <c r="D22" s="54"/>
      <c r="E22" s="55"/>
      <c r="F22" s="17">
        <v>2800</v>
      </c>
    </row>
    <row r="23" spans="1:6" ht="15" customHeight="1">
      <c r="A23" s="29" t="s">
        <v>45</v>
      </c>
      <c r="B23" s="53" t="s">
        <v>46</v>
      </c>
      <c r="C23" s="54"/>
      <c r="D23" s="54"/>
      <c r="E23" s="55"/>
      <c r="F23" s="17">
        <v>110</v>
      </c>
    </row>
    <row r="24" spans="1:6" ht="15">
      <c r="A24" s="28" t="s">
        <v>47</v>
      </c>
      <c r="B24" s="44" t="s">
        <v>48</v>
      </c>
      <c r="C24" s="45"/>
      <c r="D24" s="45"/>
      <c r="E24" s="46"/>
      <c r="F24" s="22">
        <f>F25+F26+F27+F28+F29</f>
        <v>17679.9</v>
      </c>
    </row>
    <row r="25" spans="1:6" ht="15">
      <c r="A25" s="29" t="s">
        <v>49</v>
      </c>
      <c r="B25" s="50" t="s">
        <v>50</v>
      </c>
      <c r="C25" s="51"/>
      <c r="D25" s="51"/>
      <c r="E25" s="52"/>
      <c r="F25" s="17">
        <v>1620.9</v>
      </c>
    </row>
    <row r="26" spans="1:6" ht="15">
      <c r="A26" s="29" t="s">
        <v>51</v>
      </c>
      <c r="B26" s="50" t="s">
        <v>52</v>
      </c>
      <c r="C26" s="51"/>
      <c r="D26" s="51"/>
      <c r="E26" s="52"/>
      <c r="F26" s="17">
        <v>3273.4</v>
      </c>
    </row>
    <row r="27" spans="1:6" ht="15">
      <c r="A27" s="29" t="s">
        <v>53</v>
      </c>
      <c r="B27" s="50" t="s">
        <v>54</v>
      </c>
      <c r="C27" s="51"/>
      <c r="D27" s="51"/>
      <c r="E27" s="52"/>
      <c r="F27" s="17">
        <v>6331.6</v>
      </c>
    </row>
    <row r="28" spans="1:6" ht="15">
      <c r="A28" s="29" t="s">
        <v>55</v>
      </c>
      <c r="B28" s="50" t="s">
        <v>56</v>
      </c>
      <c r="C28" s="51"/>
      <c r="D28" s="51"/>
      <c r="E28" s="52"/>
      <c r="F28" s="17">
        <v>224</v>
      </c>
    </row>
    <row r="29" spans="1:6" ht="15">
      <c r="A29" s="29" t="s">
        <v>57</v>
      </c>
      <c r="B29" s="50" t="s">
        <v>58</v>
      </c>
      <c r="C29" s="51"/>
      <c r="D29" s="51"/>
      <c r="E29" s="52"/>
      <c r="F29" s="17">
        <v>6230</v>
      </c>
    </row>
    <row r="30" spans="1:6" ht="15">
      <c r="A30" s="28" t="s">
        <v>59</v>
      </c>
      <c r="B30" s="44" t="s">
        <v>60</v>
      </c>
      <c r="C30" s="45"/>
      <c r="D30" s="45"/>
      <c r="E30" s="46"/>
      <c r="F30" s="22">
        <v>130</v>
      </c>
    </row>
    <row r="31" spans="1:6" ht="15">
      <c r="A31" s="28" t="s">
        <v>61</v>
      </c>
      <c r="B31" s="44" t="s">
        <v>62</v>
      </c>
      <c r="C31" s="45"/>
      <c r="D31" s="45"/>
      <c r="E31" s="46"/>
      <c r="F31" s="22">
        <v>150</v>
      </c>
    </row>
    <row r="32" spans="1:6" ht="17.25" customHeight="1">
      <c r="A32" s="28" t="s">
        <v>63</v>
      </c>
      <c r="B32" s="47" t="s">
        <v>64</v>
      </c>
      <c r="C32" s="48"/>
      <c r="D32" s="48"/>
      <c r="E32" s="49"/>
      <c r="F32" s="22">
        <v>5750</v>
      </c>
    </row>
    <row r="33" spans="1:6" ht="15">
      <c r="A33" s="28" t="s">
        <v>65</v>
      </c>
      <c r="B33" s="44" t="s">
        <v>66</v>
      </c>
      <c r="C33" s="45"/>
      <c r="D33" s="45"/>
      <c r="E33" s="46"/>
      <c r="F33" s="22">
        <f>F11+F19</f>
        <v>206989.9</v>
      </c>
    </row>
    <row r="34" spans="1:6" ht="15.75" customHeight="1">
      <c r="A34" s="30" t="s">
        <v>67</v>
      </c>
      <c r="B34" s="70" t="s">
        <v>68</v>
      </c>
      <c r="C34" s="71"/>
      <c r="D34" s="71"/>
      <c r="E34" s="72"/>
      <c r="F34" s="22">
        <f>F35+F36+F37+F38+F39+F40+F41+F42</f>
        <v>82138.1</v>
      </c>
    </row>
    <row r="35" spans="1:6" ht="17.25" customHeight="1">
      <c r="A35" s="31" t="s">
        <v>69</v>
      </c>
      <c r="B35" s="53" t="s">
        <v>70</v>
      </c>
      <c r="C35" s="54"/>
      <c r="D35" s="54"/>
      <c r="E35" s="55"/>
      <c r="F35" s="17">
        <f>2172.8+21</f>
        <v>2193.8</v>
      </c>
    </row>
    <row r="36" spans="1:6" ht="15">
      <c r="A36" s="31" t="s">
        <v>71</v>
      </c>
      <c r="B36" s="53" t="s">
        <v>72</v>
      </c>
      <c r="C36" s="54"/>
      <c r="D36" s="54"/>
      <c r="E36" s="55"/>
      <c r="F36" s="17">
        <v>69123.8</v>
      </c>
    </row>
    <row r="37" spans="1:6" ht="33.75" customHeight="1">
      <c r="A37" s="31" t="s">
        <v>73</v>
      </c>
      <c r="B37" s="53" t="s">
        <v>74</v>
      </c>
      <c r="C37" s="54"/>
      <c r="D37" s="54"/>
      <c r="E37" s="55"/>
      <c r="F37" s="17">
        <v>116</v>
      </c>
    </row>
    <row r="38" spans="1:6" ht="17.25" customHeight="1">
      <c r="A38" s="31" t="s">
        <v>75</v>
      </c>
      <c r="B38" s="56" t="s">
        <v>76</v>
      </c>
      <c r="C38" s="57"/>
      <c r="D38" s="57"/>
      <c r="E38" s="58"/>
      <c r="F38" s="17">
        <v>8710.4</v>
      </c>
    </row>
    <row r="39" spans="1:6" ht="66" customHeight="1">
      <c r="A39" s="31" t="s">
        <v>77</v>
      </c>
      <c r="B39" s="59" t="s">
        <v>78</v>
      </c>
      <c r="C39" s="59"/>
      <c r="D39" s="59"/>
      <c r="E39" s="59"/>
      <c r="F39" s="17">
        <v>306.3</v>
      </c>
    </row>
    <row r="40" spans="1:6" ht="15" customHeight="1">
      <c r="A40" s="31" t="s">
        <v>79</v>
      </c>
      <c r="B40" s="59" t="s">
        <v>80</v>
      </c>
      <c r="C40" s="59"/>
      <c r="D40" s="59"/>
      <c r="E40" s="59"/>
      <c r="F40" s="17">
        <v>500</v>
      </c>
    </row>
    <row r="41" spans="1:6" ht="19.5" customHeight="1">
      <c r="A41" s="31" t="s">
        <v>81</v>
      </c>
      <c r="B41" s="59" t="s">
        <v>82</v>
      </c>
      <c r="C41" s="59"/>
      <c r="D41" s="59"/>
      <c r="E41" s="59"/>
      <c r="F41" s="17">
        <f>233+854.8</f>
        <v>1087.8</v>
      </c>
    </row>
    <row r="42" spans="1:6" ht="30.75" customHeight="1">
      <c r="A42" s="31" t="s">
        <v>83</v>
      </c>
      <c r="B42" s="59" t="s">
        <v>84</v>
      </c>
      <c r="C42" s="59"/>
      <c r="D42" s="59"/>
      <c r="E42" s="59"/>
      <c r="F42" s="17">
        <v>100</v>
      </c>
    </row>
    <row r="43" spans="1:6" ht="17.25" customHeight="1">
      <c r="A43" s="30" t="s">
        <v>85</v>
      </c>
      <c r="B43" s="64" t="s">
        <v>86</v>
      </c>
      <c r="C43" s="65"/>
      <c r="D43" s="65"/>
      <c r="E43" s="66"/>
      <c r="F43" s="22">
        <f>F33+F34</f>
        <v>289128</v>
      </c>
    </row>
    <row r="44" spans="1:6" ht="17.25" customHeight="1">
      <c r="A44" s="31" t="s">
        <v>87</v>
      </c>
      <c r="B44" s="56" t="s">
        <v>88</v>
      </c>
      <c r="C44" s="57"/>
      <c r="D44" s="57"/>
      <c r="E44" s="58"/>
      <c r="F44" s="17">
        <v>14056</v>
      </c>
    </row>
    <row r="45" spans="1:6" ht="15">
      <c r="A45" s="32" t="s">
        <v>89</v>
      </c>
      <c r="B45" s="67" t="s">
        <v>90</v>
      </c>
      <c r="C45" s="68"/>
      <c r="D45" s="68"/>
      <c r="E45" s="69"/>
      <c r="F45" s="17">
        <v>23974.5</v>
      </c>
    </row>
    <row r="46" spans="1:6" ht="15">
      <c r="A46" s="31" t="s">
        <v>91</v>
      </c>
      <c r="B46" s="60" t="s">
        <v>92</v>
      </c>
      <c r="C46" s="61"/>
      <c r="D46" s="61"/>
      <c r="E46" s="62"/>
      <c r="F46" s="22">
        <f>F43+F44+F45</f>
        <v>327158.5</v>
      </c>
    </row>
    <row r="47" ht="15">
      <c r="C47" s="2">
        <v>2</v>
      </c>
    </row>
    <row r="48" ht="15">
      <c r="C48" s="2"/>
    </row>
    <row r="49" ht="15">
      <c r="C49" s="2" t="s">
        <v>0</v>
      </c>
    </row>
    <row r="51" spans="1:6" ht="14.25" customHeight="1">
      <c r="A51" s="4" t="s">
        <v>1</v>
      </c>
      <c r="B51" s="33" t="s">
        <v>13</v>
      </c>
      <c r="C51" s="5" t="s">
        <v>2</v>
      </c>
      <c r="D51" s="36" t="s">
        <v>3</v>
      </c>
      <c r="E51" s="37"/>
      <c r="F51" s="38"/>
    </row>
    <row r="52" spans="1:6" ht="15">
      <c r="A52" s="6" t="s">
        <v>4</v>
      </c>
      <c r="B52" s="34"/>
      <c r="C52" s="7" t="s">
        <v>12</v>
      </c>
      <c r="D52" s="36" t="s">
        <v>5</v>
      </c>
      <c r="E52" s="38"/>
      <c r="F52" s="39" t="s">
        <v>6</v>
      </c>
    </row>
    <row r="53" spans="1:6" ht="30.75">
      <c r="A53" s="8" t="s">
        <v>7</v>
      </c>
      <c r="B53" s="35"/>
      <c r="C53" s="9"/>
      <c r="D53" s="10" t="s">
        <v>8</v>
      </c>
      <c r="E53" s="11" t="s">
        <v>11</v>
      </c>
      <c r="F53" s="40"/>
    </row>
    <row r="54" spans="1:6" ht="15">
      <c r="A54" s="13"/>
      <c r="B54" s="14" t="s">
        <v>10</v>
      </c>
      <c r="C54" s="9"/>
      <c r="D54" s="10"/>
      <c r="E54" s="11"/>
      <c r="F54" s="12"/>
    </row>
    <row r="55" spans="1:7" ht="32.25" customHeight="1">
      <c r="A55" s="15">
        <v>1</v>
      </c>
      <c r="B55" s="16" t="s">
        <v>14</v>
      </c>
      <c r="C55" s="17">
        <f>16715.3+62.4</f>
        <v>16777.7</v>
      </c>
      <c r="D55" s="17">
        <f>16223.7+4.9</f>
        <v>16228.6</v>
      </c>
      <c r="E55" s="17">
        <f>5211.9+4.6</f>
        <v>5216.5</v>
      </c>
      <c r="F55" s="17">
        <f>491.6+57.5</f>
        <v>549.1</v>
      </c>
      <c r="G55" s="18"/>
    </row>
    <row r="56" spans="1:7" ht="34.5" customHeight="1">
      <c r="A56" s="15">
        <v>2</v>
      </c>
      <c r="B56" s="16" t="s">
        <v>15</v>
      </c>
      <c r="C56" s="17">
        <f>242100.6+790.9</f>
        <v>242891.5</v>
      </c>
      <c r="D56" s="17">
        <f>212830.8+182.2</f>
        <v>213013</v>
      </c>
      <c r="E56" s="17">
        <f>149353.5+0.2</f>
        <v>149353.7</v>
      </c>
      <c r="F56" s="17">
        <f>29269.8+608.7</f>
        <v>29878.5</v>
      </c>
      <c r="G56" s="18"/>
    </row>
    <row r="57" spans="1:7" ht="36" customHeight="1">
      <c r="A57" s="15">
        <v>3</v>
      </c>
      <c r="B57" s="16" t="s">
        <v>16</v>
      </c>
      <c r="C57" s="17">
        <f>67187.8+101.5</f>
        <v>67289.3</v>
      </c>
      <c r="D57" s="17">
        <f>38919+40.8</f>
        <v>38959.8</v>
      </c>
      <c r="E57" s="17">
        <v>942.2</v>
      </c>
      <c r="F57" s="17">
        <f>28268.8+60.7</f>
        <v>28329.5</v>
      </c>
      <c r="G57" s="18"/>
    </row>
    <row r="58" spans="1:7" ht="32.25" customHeight="1">
      <c r="A58" s="19"/>
      <c r="B58" s="20" t="s">
        <v>9</v>
      </c>
      <c r="C58" s="17">
        <v>200</v>
      </c>
      <c r="D58" s="17">
        <v>200</v>
      </c>
      <c r="E58" s="17"/>
      <c r="F58" s="17"/>
      <c r="G58" s="18"/>
    </row>
    <row r="59" spans="1:7" ht="15">
      <c r="A59" s="19"/>
      <c r="B59" s="21" t="s">
        <v>2</v>
      </c>
      <c r="C59" s="22">
        <f>C55+C56+C57+C58</f>
        <v>327158.5</v>
      </c>
      <c r="D59" s="22">
        <f>D55+D56+D57+D58</f>
        <v>268401.4</v>
      </c>
      <c r="E59" s="22">
        <f>E55+E56+E57+E58</f>
        <v>155512.40000000002</v>
      </c>
      <c r="F59" s="22">
        <f>F55+F56+F57+F58</f>
        <v>58757.1</v>
      </c>
      <c r="G59" s="18"/>
    </row>
    <row r="60" spans="3:7" ht="15">
      <c r="C60" s="23"/>
      <c r="D60" s="23"/>
      <c r="E60" s="23"/>
      <c r="F60" s="23"/>
      <c r="G60" s="18"/>
    </row>
    <row r="61" spans="3:7" ht="15">
      <c r="C61" s="24"/>
      <c r="G61" s="18"/>
    </row>
    <row r="62" ht="15">
      <c r="G62" s="18"/>
    </row>
  </sheetData>
  <sheetProtection/>
  <mergeCells count="42">
    <mergeCell ref="B46:E46"/>
    <mergeCell ref="B8:E8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51:B53"/>
    <mergeCell ref="D51:F51"/>
    <mergeCell ref="D52:E52"/>
    <mergeCell ref="F52:F53"/>
    <mergeCell ref="B10:E10"/>
    <mergeCell ref="B11:E11"/>
    <mergeCell ref="B12:E12"/>
    <mergeCell ref="B13:E13"/>
    <mergeCell ref="B14:E14"/>
    <mergeCell ref="B15:E15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lianbubu</dc:creator>
  <cp:keywords/>
  <dc:description/>
  <cp:lastModifiedBy>Windows User</cp:lastModifiedBy>
  <cp:lastPrinted>2019-02-27T08:19:11Z</cp:lastPrinted>
  <dcterms:created xsi:type="dcterms:W3CDTF">2013-02-08T14:08:52Z</dcterms:created>
  <dcterms:modified xsi:type="dcterms:W3CDTF">2019-02-27T08:19:14Z</dcterms:modified>
  <cp:category/>
  <cp:version/>
  <cp:contentType/>
  <cp:contentStatus/>
</cp:coreProperties>
</file>