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3"/>
  </bookViews>
  <sheets>
    <sheet name="1b tesinys" sheetId="1" r:id="rId1"/>
    <sheet name="EUR " sheetId="2" r:id="rId2"/>
    <sheet name="1 lentele" sheetId="3" r:id="rId3"/>
    <sheet name="EUR" sheetId="4" r:id="rId4"/>
    <sheet name="2 lentele" sheetId="5" r:id="rId5"/>
  </sheets>
  <definedNames>
    <definedName name="_xlnm.Print_Titles" localSheetId="2">'1 lentele'!$20:$20</definedName>
    <definedName name="_xlnm.Print_Titles" localSheetId="3">'EUR'!$20:$20</definedName>
  </definedNames>
  <calcPr fullCalcOnLoad="1"/>
</workbook>
</file>

<file path=xl/sharedStrings.xml><?xml version="1.0" encoding="utf-8"?>
<sst xmlns="http://schemas.openxmlformats.org/spreadsheetml/2006/main" count="654" uniqueCount="182">
  <si>
    <t>1 lentelė</t>
  </si>
  <si>
    <t>(savivaldybės  pavadinimas)</t>
  </si>
  <si>
    <t xml:space="preserve"> TIKSLŲ, UŽDAVINIŲ, PRIEMONIŲ ASIGNAVIMŲ IR PRODUKTO VERTINIMO KRITERIJŲ SUVESTINĖ</t>
  </si>
  <si>
    <t>(tūkst. litų)</t>
  </si>
  <si>
    <t>Kodas</t>
  </si>
  <si>
    <t>Strateginis tikslas, programa, programos tikslas, programos uždavinys, priemonė</t>
  </si>
  <si>
    <t>Priemonės vykdytojas</t>
  </si>
  <si>
    <t>Funkcinės klasifikacijos kodas</t>
  </si>
  <si>
    <t>Finansavimo šaltinio kodas/ Iš viso</t>
  </si>
  <si>
    <t>Vertinimo kriterijai</t>
  </si>
  <si>
    <t>pavadinimas</t>
  </si>
  <si>
    <t>planas</t>
  </si>
  <si>
    <t>Iš viso</t>
  </si>
  <si>
    <t>-</t>
  </si>
  <si>
    <t>Finansavimo šaltiniai, iš jų:</t>
  </si>
  <si>
    <t>Savivaldybės lėšos</t>
  </si>
  <si>
    <t>1.1</t>
  </si>
  <si>
    <t>Savivaldybės privatizavimo fondas</t>
  </si>
  <si>
    <t>Kitos lėšos</t>
  </si>
  <si>
    <t>Kelių priežiūros ir plėtros programos finansavimo lėšos</t>
  </si>
  <si>
    <t>Skolintos lėšos</t>
  </si>
  <si>
    <t>Priemonė</t>
  </si>
  <si>
    <t>1.2.</t>
  </si>
  <si>
    <t>1.3.</t>
  </si>
  <si>
    <t>2.</t>
  </si>
  <si>
    <t>2.1.</t>
  </si>
  <si>
    <t>2.1.1.</t>
  </si>
  <si>
    <t>2.2.</t>
  </si>
  <si>
    <t>3.</t>
  </si>
  <si>
    <t>4.</t>
  </si>
  <si>
    <t>5.</t>
  </si>
  <si>
    <t xml:space="preserve">Savivaldybės biudžeto asignavimai savarankiškosioms funkcijoms atlikti* </t>
  </si>
  <si>
    <t>Dotacijos iš valstybės ir kitų valstybės valdymo lygių</t>
  </si>
  <si>
    <t>Speciali tikslinė dotacija**</t>
  </si>
  <si>
    <t>Valstybės investicijų programoje numatytoms kapitalo investicijoms finansuoti</t>
  </si>
  <si>
    <t>Kitos dotacijos***</t>
  </si>
  <si>
    <t>ES struktūrinių fondų ir kitų fondų paramos lėšos</t>
  </si>
  <si>
    <t>2015-ųjų m. asignavimų projektas</t>
  </si>
  <si>
    <t>2015 - iesiems m.</t>
  </si>
  <si>
    <t>1.</t>
  </si>
  <si>
    <t>GERINTI MIESTO VALDYMO KOKYBĘ</t>
  </si>
  <si>
    <t>Bendrasis skyrius</t>
  </si>
  <si>
    <t>Gyvenamojo fondo administravimo skyrius</t>
  </si>
  <si>
    <t>Seniūnijos</t>
  </si>
  <si>
    <t>VALSTYBINIŲ FUNKCIJŲ VYKDYMO PROGRAMOS Nr. 7</t>
  </si>
  <si>
    <t>Užtikrinti teisės aktų nustatytų valstybinių funkcijų vykdymą</t>
  </si>
  <si>
    <t>7.1.</t>
  </si>
  <si>
    <t>Valstybinių funkcijų vykdymo programa</t>
  </si>
  <si>
    <t>Valstybinių funkcijų vykdymas</t>
  </si>
  <si>
    <t>7.</t>
  </si>
  <si>
    <t>7.1.1.</t>
  </si>
  <si>
    <t>7.1.1.1.</t>
  </si>
  <si>
    <t>7.1.1.2.</t>
  </si>
  <si>
    <t>7.1.1.3.</t>
  </si>
  <si>
    <t>7.1.1.4.</t>
  </si>
  <si>
    <t>7.1.1.5.</t>
  </si>
  <si>
    <t>Gyventojų registrui tvarkyti ir duomenims teikti valstybės registrams</t>
  </si>
  <si>
    <t>Civilinės metrikacijos biuras</t>
  </si>
  <si>
    <t>Archyviniams dokumentams tvarkyti</t>
  </si>
  <si>
    <t>Archyvas</t>
  </si>
  <si>
    <t>Valstybinės kalbos vartojimo ir taisyklingumo kontrolei</t>
  </si>
  <si>
    <t>Valstybinės kalbos kontrolės tarnyba</t>
  </si>
  <si>
    <t>Civilinės būklės aktams registruoti</t>
  </si>
  <si>
    <t>Valstybės turtui valdyti, naudoti ir disponuoti juo patikėjimo teise (Miškotvarkos projektui įgyvendinti)</t>
  </si>
  <si>
    <t>Miesto tvarkymo skyrius</t>
  </si>
  <si>
    <t>Piliečių prašymams atkurti nuosavybės teises nagrinėti ir sprendimams dėl nuosavybės teisių atkūrimo priimti</t>
  </si>
  <si>
    <t>Gyvenamajai vietai deklaruoti</t>
  </si>
  <si>
    <t>Pirminei teisinei pagalbai teikti</t>
  </si>
  <si>
    <t>Teisės skyrius</t>
  </si>
  <si>
    <t>Valstybės garantijoms nuomininkams vykdyti</t>
  </si>
  <si>
    <t>Civilinės saugos reikalams ir paslaugoms administruoti</t>
  </si>
  <si>
    <t>Žemės ūkio funkcijoms vykdyti</t>
  </si>
  <si>
    <t>Socialinių paslaugų skyrius</t>
  </si>
  <si>
    <t>Socialinei paramai mokiniams</t>
  </si>
  <si>
    <t>Socialinės paramos skyrius</t>
  </si>
  <si>
    <t>Darbo rinkos politikai rengti ir įgyvendinti</t>
  </si>
  <si>
    <t>Vaiko teisių apsaugai</t>
  </si>
  <si>
    <t>Vaiko teisių apsaugos skyrius</t>
  </si>
  <si>
    <t>Valstybinių funkcijų vykdymo programos priemonių skaičius</t>
  </si>
  <si>
    <t>Mokinio krepšelio finansavimas</t>
  </si>
  <si>
    <t>7.1.1.6.</t>
  </si>
  <si>
    <t>7.1.1.7.</t>
  </si>
  <si>
    <t>7.1.1.8.</t>
  </si>
  <si>
    <t>7.1.1.9.</t>
  </si>
  <si>
    <t>7.1.1.10.</t>
  </si>
  <si>
    <t>7.1.1.11.</t>
  </si>
  <si>
    <t>7.1.1.12.</t>
  </si>
  <si>
    <t>7.1.1.13.</t>
  </si>
  <si>
    <t>7.1.1.14.</t>
  </si>
  <si>
    <t>7.1.1.15.</t>
  </si>
  <si>
    <t>7.1.1.16.</t>
  </si>
  <si>
    <t>7.1.1.17.</t>
  </si>
  <si>
    <t>7.1.1.18.</t>
  </si>
  <si>
    <t>7.1.2.</t>
  </si>
  <si>
    <t>7.1.2.1.</t>
  </si>
  <si>
    <t>Švietimo ir kultūros įstaigų ūkio ir finansų skyrius</t>
  </si>
  <si>
    <t>Mokinio krepšelio finansavimui</t>
  </si>
  <si>
    <t>*Tarp jų biudžetinių įstaigų pajamų lėšos, Kauno miesto saviavldybės aplinkos apsaugos rėmimo specialioji programa, Kauno miesto savivaldybės visuomenės sveikatos rėmimo specialioji programa</t>
  </si>
  <si>
    <t>** Tarp jų valstybinėms (valstybės perduotoms savivaldybėms) funkcijoms atlikti, perduotoms iš apskričių įstaigoms išlaikyti, mokinio krepšeliui finansuoti ir kt.</t>
  </si>
  <si>
    <t>IV</t>
  </si>
  <si>
    <t xml:space="preserve"> lėšų poreikis (asignavimai) ir numatomi finansavimo šaltiniai</t>
  </si>
  <si>
    <t>(tūkst. Lt)</t>
  </si>
  <si>
    <t>Ekonominės klasifikacijos grupė, finansavimo šaltiniai</t>
  </si>
  <si>
    <t>1. Iš viso asignavimų:</t>
  </si>
  <si>
    <t>2. Finansavimo šaltiniai:</t>
  </si>
  <si>
    <t>2.1. Savivaldybės lėšos</t>
  </si>
  <si>
    <t xml:space="preserve">2.1.1.  Savivaldybės biudžeto asignavimai savarankiškosioms funkcijoms atlikti* </t>
  </si>
  <si>
    <t>2.1.2. Savivaldybės privatizavimo fondas</t>
  </si>
  <si>
    <t>2.1.3. Skolintos lėšos</t>
  </si>
  <si>
    <t>2.2. Dotacijos iš valstybės ir kitų valstybės valdymo lygių</t>
  </si>
  <si>
    <t>2.2.1. Speciali tikslinė dotacija**</t>
  </si>
  <si>
    <t>2.2.1.1. Valstybės investicijų programoje numatytoms kapitalo investicijoms finansuoti</t>
  </si>
  <si>
    <t>2.2.2. Kitos dotacijos***</t>
  </si>
  <si>
    <t>2.3. Kelių priežiūros ir plėtros programos finansavimo lėšos</t>
  </si>
  <si>
    <t>2.4. ES struktūrinių fondų ir kitų fondų paramos lėšos</t>
  </si>
  <si>
    <t>2.5. Kitos lėšos</t>
  </si>
  <si>
    <t>2 lentelė</t>
  </si>
  <si>
    <t>(programos pavadinimas)</t>
  </si>
  <si>
    <t>Strateginio tikslo kodas</t>
  </si>
  <si>
    <t>Programos kodas</t>
  </si>
  <si>
    <t>Programos tikslo kodas</t>
  </si>
  <si>
    <t>Uždavinio kodas</t>
  </si>
  <si>
    <t>Vertinimo kriterijus</t>
  </si>
  <si>
    <t xml:space="preserve">Vertinimo kriterijaus kodas </t>
  </si>
  <si>
    <t>Viešųjų paslaugų vartotojų patenkinimo indeksas</t>
  </si>
  <si>
    <t>E-4-1</t>
  </si>
  <si>
    <t>Ugdymo ir mokymosi kokybės indeksas</t>
  </si>
  <si>
    <t>E-4-2</t>
  </si>
  <si>
    <t>E-4-3</t>
  </si>
  <si>
    <t>E-4-4</t>
  </si>
  <si>
    <t>Socialinės paramos gavėjų skaičius, tenkantis 1.000-iui gyventojų</t>
  </si>
  <si>
    <t>E-4-5</t>
  </si>
  <si>
    <t>R-7-1-1</t>
  </si>
  <si>
    <t>R-7-1-2</t>
  </si>
  <si>
    <t>P-7-1-1-1</t>
  </si>
  <si>
    <t>P-7-1-2-1</t>
  </si>
  <si>
    <t>01.03.03.02.</t>
  </si>
  <si>
    <t>01.03.03.09. 01.03.03.02.</t>
  </si>
  <si>
    <t>01.06.01.09. 01.06.01.03.</t>
  </si>
  <si>
    <t>01.06.01.09. 01.06.01.05.</t>
  </si>
  <si>
    <t>01.06.01.07.</t>
  </si>
  <si>
    <t>01.06.01.09.</t>
  </si>
  <si>
    <t>01.06.01.12.</t>
  </si>
  <si>
    <t>02.01.01.05.</t>
  </si>
  <si>
    <t>02.02.01.01.</t>
  </si>
  <si>
    <t>04.02.01.09. 04.02.01.05.</t>
  </si>
  <si>
    <t>10.</t>
  </si>
  <si>
    <t>10.04.01.40.</t>
  </si>
  <si>
    <t>04.01.02.01. 04.01.02.09.  10.05.01.01.</t>
  </si>
  <si>
    <t>01.06.01.09. 10.09.01.01.</t>
  </si>
  <si>
    <t>09.</t>
  </si>
  <si>
    <t>2016-ųjų m. asignavimų projektas</t>
  </si>
  <si>
    <t>2016 - iesiems m.</t>
  </si>
  <si>
    <t>2015-ųjų m.  planas</t>
  </si>
  <si>
    <t>Duomenims teikti Valstybės suteiktos pagalbos registrui</t>
  </si>
  <si>
    <t>Finansų skyrius</t>
  </si>
  <si>
    <t>Mobilizacijai administruoti savivaldybėje</t>
  </si>
  <si>
    <t>Socialinei globai teikti asmenims su sunkia negalia</t>
  </si>
  <si>
    <t>Socialinei paramai</t>
  </si>
  <si>
    <t>7.1.1.19.</t>
  </si>
  <si>
    <t>Žmogaus (jaunimo) teisių apsaugai</t>
  </si>
  <si>
    <t>7.1.1.20.</t>
  </si>
  <si>
    <t>7.1.1.21.</t>
  </si>
  <si>
    <t>Sveikatos apsaugos skyrius</t>
  </si>
  <si>
    <t>07.04.01.01.</t>
  </si>
  <si>
    <t>Kauno miesto savivaldybės visuomenės sveikatos biurui išlaikyti</t>
  </si>
  <si>
    <t>Pirminei visuomenės sveikatos priežiūrai atlikti Švietimo ir ugdymo skyriaus reguliavimo sričiai priskirtose bei kitų steigėjų mokyklose ir ikimokyklinio ugdymo įstaigose</t>
  </si>
  <si>
    <t>***Netiesiogiai į Savivaldybės biudžetą iš ministerijų ar kitų institucijų gaunamos valstybės biudžeto lėšos Savivaldybės biudžeto priemonėms vykdyti</t>
  </si>
  <si>
    <t>2015-2017 M. KAUNO MIESTO SAVIVALDYBĖS</t>
  </si>
  <si>
    <t>2017-ųjų m. asignavimų projektas</t>
  </si>
  <si>
    <t>2017 - iesiems m.</t>
  </si>
  <si>
    <t>2016-ųjų m.  planas</t>
  </si>
  <si>
    <t>2017-ųjų m.   planas</t>
  </si>
  <si>
    <t>98,5 / 96,5 / 97,3</t>
  </si>
  <si>
    <t>98,8 / 96,8 / 97,5</t>
  </si>
  <si>
    <t>99 / 97 / 97,8</t>
  </si>
  <si>
    <t>Mokinių, įgijusių pradinį, pagrindinį ir vidurinį išsilavinimą dalis, nuo baigusių atitinkamą programą mokinių skaičiaus (proc.)</t>
  </si>
  <si>
    <t>Kauno miesto e-paslaugų portale užsakomų internetu (3 / 4 brandos lygis) paslaugų santykis, su visomis Savivaldybės teikiamomis paslaugomis (proc.)</t>
  </si>
  <si>
    <t>Kauno miesto savivaldybės tarybos / administracijos veikla patenkintų gyventojų dalis, nuo visų apkaustų gyventojų (proc.)</t>
  </si>
  <si>
    <t>Lėšų suma, tenkanti vienam socialinės paramos gavėjui (EUR)</t>
  </si>
  <si>
    <t>Civilinės saugos skyrius</t>
  </si>
  <si>
    <t>(tūkst. EUR)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</si>
</sst>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\-"/>
    <numFmt numFmtId="170" formatCode="[$-427]yyyy\ &quot;m.&quot;\ mmmm\ d\ &quot;d.&quot;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7"/>
      <name val="Times New Roman Baltic"/>
      <family val="1"/>
    </font>
    <font>
      <sz val="8"/>
      <name val="Times New Roman Baltic"/>
      <family val="1"/>
    </font>
    <font>
      <b/>
      <i/>
      <sz val="8"/>
      <name val="Times New Roman Baltic"/>
      <family val="0"/>
    </font>
    <font>
      <b/>
      <sz val="8"/>
      <name val="Times New Roman Baltic"/>
      <family val="0"/>
    </font>
    <font>
      <i/>
      <sz val="8"/>
      <name val="Times New Roman Baltic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8" fontId="11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/>
    </xf>
    <xf numFmtId="0" fontId="13" fillId="33" borderId="10" xfId="0" applyNumberFormat="1" applyFont="1" applyFill="1" applyBorder="1" applyAlignment="1" applyProtection="1">
      <alignment vertical="center"/>
      <protection/>
    </xf>
    <xf numFmtId="168" fontId="13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vertical="center"/>
    </xf>
    <xf numFmtId="0" fontId="11" fillId="34" borderId="10" xfId="0" applyNumberFormat="1" applyFont="1" applyFill="1" applyBorder="1" applyAlignment="1" applyProtection="1">
      <alignment vertical="center"/>
      <protection/>
    </xf>
    <xf numFmtId="168" fontId="11" fillId="34" borderId="10" xfId="0" applyNumberFormat="1" applyFont="1" applyFill="1" applyBorder="1" applyAlignment="1" applyProtection="1">
      <alignment vertical="center"/>
      <protection/>
    </xf>
    <xf numFmtId="0" fontId="14" fillId="33" borderId="10" xfId="0" applyNumberFormat="1" applyFont="1" applyFill="1" applyBorder="1" applyAlignment="1" applyProtection="1">
      <alignment vertical="center"/>
      <protection/>
    </xf>
    <xf numFmtId="168" fontId="11" fillId="33" borderId="10" xfId="0" applyNumberFormat="1" applyFont="1" applyFill="1" applyBorder="1" applyAlignment="1" applyProtection="1">
      <alignment vertical="center"/>
      <protection/>
    </xf>
    <xf numFmtId="0" fontId="13" fillId="34" borderId="10" xfId="0" applyNumberFormat="1" applyFont="1" applyFill="1" applyBorder="1" applyAlignment="1" applyProtection="1">
      <alignment vertical="center"/>
      <protection/>
    </xf>
    <xf numFmtId="168" fontId="13" fillId="34" borderId="10" xfId="0" applyNumberFormat="1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0" fontId="13" fillId="33" borderId="11" xfId="0" applyNumberFormat="1" applyFont="1" applyFill="1" applyBorder="1" applyAlignment="1" applyProtection="1">
      <alignment horizontal="right" vertical="center"/>
      <protection/>
    </xf>
    <xf numFmtId="0" fontId="11" fillId="33" borderId="11" xfId="0" applyNumberFormat="1" applyFont="1" applyFill="1" applyBorder="1" applyAlignment="1" applyProtection="1">
      <alignment horizontal="right" vertical="center"/>
      <protection/>
    </xf>
    <xf numFmtId="49" fontId="11" fillId="33" borderId="11" xfId="0" applyNumberFormat="1" applyFont="1" applyFill="1" applyBorder="1" applyAlignment="1" applyProtection="1">
      <alignment horizontal="right" vertical="center"/>
      <protection/>
    </xf>
    <xf numFmtId="0" fontId="14" fillId="33" borderId="11" xfId="0" applyNumberFormat="1" applyFont="1" applyFill="1" applyBorder="1" applyAlignment="1" applyProtection="1">
      <alignment horizontal="right" vertical="center"/>
      <protection/>
    </xf>
    <xf numFmtId="0" fontId="6" fillId="34" borderId="12" xfId="0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12" fillId="33" borderId="11" xfId="0" applyNumberFormat="1" applyFont="1" applyFill="1" applyBorder="1" applyAlignment="1" applyProtection="1">
      <alignment horizontal="right" vertical="center"/>
      <protection/>
    </xf>
    <xf numFmtId="0" fontId="16" fillId="35" borderId="11" xfId="0" applyFont="1" applyFill="1" applyBorder="1" applyAlignment="1">
      <alignment horizontal="left" vertical="center" wrapText="1" indent="1"/>
    </xf>
    <xf numFmtId="168" fontId="16" fillId="35" borderId="10" xfId="0" applyNumberFormat="1" applyFont="1" applyFill="1" applyBorder="1" applyAlignment="1">
      <alignment horizontal="center" vertical="center" wrapText="1"/>
    </xf>
    <xf numFmtId="168" fontId="16" fillId="35" borderId="12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 indent="1"/>
    </xf>
    <xf numFmtId="168" fontId="16" fillId="0" borderId="10" xfId="0" applyNumberFormat="1" applyFont="1" applyFill="1" applyBorder="1" applyAlignment="1">
      <alignment horizontal="center" vertical="center" wrapText="1"/>
    </xf>
    <xf numFmtId="168" fontId="16" fillId="0" borderId="12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 indent="1"/>
    </xf>
    <xf numFmtId="168" fontId="5" fillId="0" borderId="10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16" fillId="0" borderId="11" xfId="0" applyFont="1" applyFill="1" applyBorder="1" applyAlignment="1">
      <alignment horizontal="left" vertical="center" wrapText="1" indent="1"/>
    </xf>
    <xf numFmtId="0" fontId="16" fillId="0" borderId="13" xfId="0" applyFont="1" applyFill="1" applyBorder="1" applyAlignment="1">
      <alignment horizontal="left" vertical="center" wrapText="1" indent="1"/>
    </xf>
    <xf numFmtId="168" fontId="16" fillId="0" borderId="14" xfId="0" applyNumberFormat="1" applyFont="1" applyFill="1" applyBorder="1" applyAlignment="1">
      <alignment horizontal="center" vertical="center" wrapText="1"/>
    </xf>
    <xf numFmtId="168" fontId="16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12" fillId="36" borderId="10" xfId="0" applyNumberFormat="1" applyFont="1" applyFill="1" applyBorder="1" applyAlignment="1" applyProtection="1">
      <alignment vertical="center"/>
      <protection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17" xfId="0" applyFont="1" applyFill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 wrapText="1"/>
    </xf>
    <xf numFmtId="1" fontId="6" fillId="37" borderId="11" xfId="0" applyNumberFormat="1" applyFont="1" applyFill="1" applyBorder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168" fontId="6" fillId="37" borderId="10" xfId="0" applyNumberFormat="1" applyFont="1" applyFill="1" applyBorder="1" applyAlignment="1">
      <alignment horizontal="center" vertical="center" wrapText="1"/>
    </xf>
    <xf numFmtId="168" fontId="6" fillId="37" borderId="12" xfId="0" applyNumberFormat="1" applyFont="1" applyFill="1" applyBorder="1" applyAlignment="1">
      <alignment horizontal="center" vertical="center" wrapText="1"/>
    </xf>
    <xf numFmtId="1" fontId="6" fillId="37" borderId="13" xfId="0" applyNumberFormat="1" applyFont="1" applyFill="1" applyBorder="1" applyAlignment="1">
      <alignment horizontal="center" vertical="center" wrapText="1"/>
    </xf>
    <xf numFmtId="1" fontId="6" fillId="37" borderId="14" xfId="0" applyNumberFormat="1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14" fillId="37" borderId="10" xfId="0" applyNumberFormat="1" applyFont="1" applyFill="1" applyBorder="1" applyAlignment="1" applyProtection="1">
      <alignment vertical="center"/>
      <protection/>
    </xf>
    <xf numFmtId="168" fontId="14" fillId="37" borderId="10" xfId="0" applyNumberFormat="1" applyFont="1" applyFill="1" applyBorder="1" applyAlignment="1" applyProtection="1">
      <alignment vertical="center"/>
      <protection/>
    </xf>
    <xf numFmtId="0" fontId="13" fillId="37" borderId="10" xfId="0" applyNumberFormat="1" applyFont="1" applyFill="1" applyBorder="1" applyAlignment="1" applyProtection="1">
      <alignment horizontal="right" vertical="center"/>
      <protection/>
    </xf>
    <xf numFmtId="168" fontId="11" fillId="37" borderId="10" xfId="0" applyNumberFormat="1" applyFont="1" applyFill="1" applyBorder="1" applyAlignment="1" applyProtection="1">
      <alignment vertical="center"/>
      <protection/>
    </xf>
    <xf numFmtId="49" fontId="11" fillId="37" borderId="10" xfId="0" applyNumberFormat="1" applyFont="1" applyFill="1" applyBorder="1" applyAlignment="1" applyProtection="1">
      <alignment horizontal="right" vertical="center"/>
      <protection/>
    </xf>
    <xf numFmtId="168" fontId="9" fillId="37" borderId="10" xfId="0" applyNumberFormat="1" applyFont="1" applyFill="1" applyBorder="1" applyAlignment="1" applyProtection="1">
      <alignment horizontal="right" vertical="center"/>
      <protection/>
    </xf>
    <xf numFmtId="168" fontId="6" fillId="37" borderId="10" xfId="0" applyNumberFormat="1" applyFont="1" applyFill="1" applyBorder="1" applyAlignment="1" applyProtection="1">
      <alignment horizontal="right" vertical="center"/>
      <protection/>
    </xf>
    <xf numFmtId="49" fontId="11" fillId="37" borderId="14" xfId="0" applyNumberFormat="1" applyFont="1" applyFill="1" applyBorder="1" applyAlignment="1" applyProtection="1">
      <alignment horizontal="right" vertical="center"/>
      <protection/>
    </xf>
    <xf numFmtId="168" fontId="6" fillId="37" borderId="14" xfId="0" applyNumberFormat="1" applyFont="1" applyFill="1" applyBorder="1" applyAlignment="1" applyProtection="1">
      <alignment horizontal="right" vertical="center"/>
      <protection/>
    </xf>
    <xf numFmtId="168" fontId="6" fillId="37" borderId="14" xfId="0" applyNumberFormat="1" applyFont="1" applyFill="1" applyBorder="1" applyAlignment="1">
      <alignment horizontal="center" vertical="center" wrapText="1"/>
    </xf>
    <xf numFmtId="168" fontId="6" fillId="37" borderId="15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168" fontId="11" fillId="37" borderId="14" xfId="0" applyNumberFormat="1" applyFont="1" applyFill="1" applyBorder="1" applyAlignment="1" applyProtection="1">
      <alignment vertical="center"/>
      <protection/>
    </xf>
    <xf numFmtId="0" fontId="5" fillId="0" borderId="0" xfId="57" applyFont="1" applyAlignment="1">
      <alignment horizontal="left" wrapText="1"/>
      <protection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19" xfId="0" applyFont="1" applyBorder="1" applyAlignment="1">
      <alignment horizontal="right"/>
    </xf>
    <xf numFmtId="0" fontId="16" fillId="38" borderId="16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6" fillId="38" borderId="17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12" xfId="0" applyFont="1" applyFill="1" applyBorder="1" applyAlignment="1">
      <alignment horizontal="center" vertical="center" wrapText="1"/>
    </xf>
    <xf numFmtId="0" fontId="6" fillId="37" borderId="12" xfId="0" applyNumberFormat="1" applyFont="1" applyFill="1" applyBorder="1" applyAlignment="1">
      <alignment horizontal="right" vertical="center" wrapText="1"/>
    </xf>
    <xf numFmtId="49" fontId="6" fillId="37" borderId="12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 applyProtection="1">
      <alignment horizontal="right" vertical="center"/>
      <protection/>
    </xf>
    <xf numFmtId="0" fontId="6" fillId="37" borderId="10" xfId="0" applyNumberFormat="1" applyFont="1" applyFill="1" applyBorder="1" applyAlignment="1" applyProtection="1">
      <alignment horizontal="left" vertical="center" wrapText="1"/>
      <protection/>
    </xf>
    <xf numFmtId="49" fontId="6" fillId="37" borderId="10" xfId="0" applyNumberFormat="1" applyFont="1" applyFill="1" applyBorder="1" applyAlignment="1" applyProtection="1">
      <alignment horizontal="center" vertical="center" wrapText="1"/>
      <protection/>
    </xf>
    <xf numFmtId="0" fontId="11" fillId="37" borderId="10" xfId="0" applyNumberFormat="1" applyFont="1" applyFill="1" applyBorder="1" applyAlignment="1" applyProtection="1">
      <alignment vertical="center"/>
      <protection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NumberFormat="1" applyFont="1" applyFill="1" applyBorder="1" applyAlignment="1">
      <alignment horizontal="right" vertical="center" wrapText="1"/>
    </xf>
    <xf numFmtId="49" fontId="6" fillId="37" borderId="10" xfId="0" applyNumberFormat="1" applyFont="1" applyFill="1" applyBorder="1" applyAlignment="1">
      <alignment horizontal="right" vertical="center" wrapText="1"/>
    </xf>
    <xf numFmtId="0" fontId="6" fillId="37" borderId="12" xfId="0" applyFont="1" applyFill="1" applyBorder="1" applyAlignment="1">
      <alignment horizontal="right" vertical="center"/>
    </xf>
    <xf numFmtId="0" fontId="6" fillId="37" borderId="15" xfId="0" applyFont="1" applyFill="1" applyBorder="1" applyAlignment="1">
      <alignment horizontal="right" vertical="center"/>
    </xf>
    <xf numFmtId="0" fontId="6" fillId="37" borderId="10" xfId="0" applyFont="1" applyFill="1" applyBorder="1" applyAlignment="1">
      <alignment horizontal="right" vertical="center"/>
    </xf>
    <xf numFmtId="0" fontId="6" fillId="37" borderId="14" xfId="0" applyFont="1" applyFill="1" applyBorder="1" applyAlignment="1">
      <alignment horizontal="right" vertical="center"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11" fillId="33" borderId="13" xfId="0" applyNumberFormat="1" applyFont="1" applyFill="1" applyBorder="1" applyAlignment="1" applyProtection="1">
      <alignment horizontal="right" vertical="center"/>
      <protection/>
    </xf>
    <xf numFmtId="0" fontId="6" fillId="37" borderId="14" xfId="0" applyNumberFormat="1" applyFont="1" applyFill="1" applyBorder="1" applyAlignment="1" applyProtection="1">
      <alignment horizontal="left" vertical="center" wrapText="1"/>
      <protection/>
    </xf>
    <xf numFmtId="0" fontId="6" fillId="37" borderId="14" xfId="0" applyFont="1" applyFill="1" applyBorder="1" applyAlignment="1">
      <alignment horizontal="left" vertical="center" wrapText="1"/>
    </xf>
    <xf numFmtId="49" fontId="6" fillId="37" borderId="14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1" fillId="34" borderId="10" xfId="0" applyNumberFormat="1" applyFont="1" applyFill="1" applyBorder="1" applyAlignment="1" applyProtection="1">
      <alignment vertical="center"/>
      <protection/>
    </xf>
    <xf numFmtId="168" fontId="1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68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6" fillId="34" borderId="12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 applyProtection="1">
      <alignment vertical="center" wrapText="1"/>
      <protection/>
    </xf>
    <xf numFmtId="0" fontId="11" fillId="34" borderId="10" xfId="0" applyNumberFormat="1" applyFont="1" applyFill="1" applyBorder="1" applyAlignment="1" applyProtection="1">
      <alignment vertical="center"/>
      <protection/>
    </xf>
    <xf numFmtId="0" fontId="14" fillId="33" borderId="10" xfId="0" applyNumberFormat="1" applyFont="1" applyFill="1" applyBorder="1" applyAlignment="1" applyProtection="1">
      <alignment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3" fillId="33" borderId="10" xfId="0" applyNumberFormat="1" applyFont="1" applyFill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wrapText="1"/>
    </xf>
    <xf numFmtId="0" fontId="11" fillId="37" borderId="10" xfId="0" applyNumberFormat="1" applyFont="1" applyFill="1" applyBorder="1" applyAlignment="1" applyProtection="1">
      <alignment horizontal="left" vertical="center" wrapText="1"/>
      <protection/>
    </xf>
    <xf numFmtId="0" fontId="11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8">
    <dxf>
      <font>
        <color auto="1"/>
      </font>
    </dxf>
    <dxf>
      <font>
        <color auto="1"/>
      </font>
    </dxf>
    <dxf>
      <font>
        <color auto="1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12" sqref="B12:D12"/>
    </sheetView>
  </sheetViews>
  <sheetFormatPr defaultColWidth="9.140625" defaultRowHeight="12.75"/>
  <cols>
    <col min="1" max="1" width="35.28125" style="2" customWidth="1"/>
    <col min="2" max="2" width="12.8515625" style="2" customWidth="1"/>
    <col min="3" max="3" width="13.57421875" style="2" customWidth="1"/>
    <col min="4" max="4" width="15.7109375" style="2" customWidth="1"/>
    <col min="5" max="16384" width="9.140625" style="2" customWidth="1"/>
  </cols>
  <sheetData>
    <row r="1" spans="1:4" ht="12.75">
      <c r="A1" s="90" t="str">
        <f>'1 lentele'!A7:L7</f>
        <v>VALSTYBINIŲ FUNKCIJŲ VYKDYMO PROGRAMOS Nr. 7</v>
      </c>
      <c r="B1" s="91"/>
      <c r="C1" s="91"/>
      <c r="D1" s="91"/>
    </row>
    <row r="2" spans="1:4" ht="12.75">
      <c r="A2" s="91" t="s">
        <v>100</v>
      </c>
      <c r="B2" s="91"/>
      <c r="C2" s="91"/>
      <c r="D2" s="91"/>
    </row>
    <row r="4" spans="1:4" ht="13.5" thickBot="1">
      <c r="A4" s="92" t="s">
        <v>101</v>
      </c>
      <c r="B4" s="92"/>
      <c r="C4" s="92"/>
      <c r="D4" s="92"/>
    </row>
    <row r="5" spans="1:4" ht="12.75" customHeight="1">
      <c r="A5" s="93" t="s">
        <v>102</v>
      </c>
      <c r="B5" s="95" t="s">
        <v>37</v>
      </c>
      <c r="C5" s="97" t="s">
        <v>151</v>
      </c>
      <c r="D5" s="99" t="s">
        <v>169</v>
      </c>
    </row>
    <row r="6" spans="1:4" ht="12.75">
      <c r="A6" s="94"/>
      <c r="B6" s="96"/>
      <c r="C6" s="98"/>
      <c r="D6" s="100"/>
    </row>
    <row r="7" spans="1:4" ht="12.75">
      <c r="A7" s="94"/>
      <c r="B7" s="96"/>
      <c r="C7" s="98"/>
      <c r="D7" s="100"/>
    </row>
    <row r="8" spans="1:4" ht="12.75">
      <c r="A8" s="94"/>
      <c r="B8" s="96"/>
      <c r="C8" s="98"/>
      <c r="D8" s="100"/>
    </row>
    <row r="9" spans="1:4" ht="16.5" customHeight="1">
      <c r="A9" s="42" t="s">
        <v>103</v>
      </c>
      <c r="B9" s="43">
        <f>B10</f>
        <v>224369.3</v>
      </c>
      <c r="C9" s="43">
        <f>C10</f>
        <v>222171.9</v>
      </c>
      <c r="D9" s="44">
        <f>D10</f>
        <v>223057.1</v>
      </c>
    </row>
    <row r="10" spans="1:4" ht="18" customHeight="1">
      <c r="A10" s="42" t="s">
        <v>104</v>
      </c>
      <c r="B10" s="43">
        <f>B11+B15+B19+B20+B21</f>
        <v>224369.3</v>
      </c>
      <c r="C10" s="43">
        <f>C11+C15+C19+C20+C21</f>
        <v>222171.9</v>
      </c>
      <c r="D10" s="44">
        <f>D11+D15+D19+D20+D21</f>
        <v>223057.1</v>
      </c>
    </row>
    <row r="11" spans="1:4" ht="12.75">
      <c r="A11" s="45" t="s">
        <v>105</v>
      </c>
      <c r="B11" s="46">
        <f>B12+B13+B14</f>
        <v>0</v>
      </c>
      <c r="C11" s="46">
        <f>C12+C13+C14</f>
        <v>0</v>
      </c>
      <c r="D11" s="47">
        <f>D12+D13+D14</f>
        <v>0</v>
      </c>
    </row>
    <row r="12" spans="1:4" ht="25.5">
      <c r="A12" s="48" t="s">
        <v>106</v>
      </c>
      <c r="B12" s="49">
        <f>'1 lentele'!F25</f>
        <v>0</v>
      </c>
      <c r="C12" s="49">
        <f>'1 lentele'!G25</f>
        <v>0</v>
      </c>
      <c r="D12" s="50">
        <f>'1 lentele'!H25</f>
        <v>0</v>
      </c>
    </row>
    <row r="13" spans="1:4" ht="12.75">
      <c r="A13" s="48" t="s">
        <v>107</v>
      </c>
      <c r="B13" s="49">
        <f>'1 lentele'!F26</f>
        <v>0</v>
      </c>
      <c r="C13" s="49">
        <f>'1 lentele'!G26</f>
        <v>0</v>
      </c>
      <c r="D13" s="50">
        <f>'1 lentele'!H26</f>
        <v>0</v>
      </c>
    </row>
    <row r="14" spans="1:4" ht="12.75">
      <c r="A14" s="48" t="s">
        <v>108</v>
      </c>
      <c r="B14" s="49">
        <f>'1 lentele'!F27</f>
        <v>0</v>
      </c>
      <c r="C14" s="49">
        <f>'1 lentele'!G27</f>
        <v>0</v>
      </c>
      <c r="D14" s="50">
        <f>'1 lentele'!H27</f>
        <v>0</v>
      </c>
    </row>
    <row r="15" spans="1:4" ht="25.5">
      <c r="A15" s="45" t="s">
        <v>109</v>
      </c>
      <c r="B15" s="46">
        <f>B16+B18</f>
        <v>224369.3</v>
      </c>
      <c r="C15" s="46">
        <f>C16+C18</f>
        <v>222171.9</v>
      </c>
      <c r="D15" s="47">
        <f>D16+D18</f>
        <v>223057.1</v>
      </c>
    </row>
    <row r="16" spans="1:4" ht="12.75">
      <c r="A16" s="51" t="s">
        <v>110</v>
      </c>
      <c r="B16" s="49">
        <f>'1 lentele'!F29</f>
        <v>224369.3</v>
      </c>
      <c r="C16" s="49">
        <f>'1 lentele'!G29</f>
        <v>222171.9</v>
      </c>
      <c r="D16" s="50">
        <f>'1 lentele'!H29</f>
        <v>223057.1</v>
      </c>
    </row>
    <row r="17" spans="1:4" ht="38.25">
      <c r="A17" s="52" t="s">
        <v>111</v>
      </c>
      <c r="B17" s="49">
        <f>'1 lentele'!F30</f>
        <v>0</v>
      </c>
      <c r="C17" s="49">
        <f>'1 lentele'!G30</f>
        <v>0</v>
      </c>
      <c r="D17" s="50">
        <f>'1 lentele'!H30</f>
        <v>0</v>
      </c>
    </row>
    <row r="18" spans="1:4" ht="12.75">
      <c r="A18" s="52" t="s">
        <v>112</v>
      </c>
      <c r="B18" s="49">
        <f>'1 lentele'!F31</f>
        <v>0</v>
      </c>
      <c r="C18" s="49">
        <f>'1 lentele'!G31</f>
        <v>0</v>
      </c>
      <c r="D18" s="50">
        <f>'1 lentele'!H31</f>
        <v>0</v>
      </c>
    </row>
    <row r="19" spans="1:4" ht="12.75" customHeight="1">
      <c r="A19" s="53" t="s">
        <v>113</v>
      </c>
      <c r="B19" s="46">
        <f>'1 lentele'!F32</f>
        <v>0</v>
      </c>
      <c r="C19" s="46">
        <f>'1 lentele'!G32</f>
        <v>0</v>
      </c>
      <c r="D19" s="47">
        <f>'1 lentele'!H32</f>
        <v>0</v>
      </c>
    </row>
    <row r="20" spans="1:4" ht="25.5">
      <c r="A20" s="53" t="s">
        <v>114</v>
      </c>
      <c r="B20" s="46">
        <f>'1 lentele'!F33</f>
        <v>0</v>
      </c>
      <c r="C20" s="46">
        <f>'1 lentele'!G33</f>
        <v>0</v>
      </c>
      <c r="D20" s="47">
        <f>'1 lentele'!H33</f>
        <v>0</v>
      </c>
    </row>
    <row r="21" spans="1:4" ht="13.5" thickBot="1">
      <c r="A21" s="54" t="s">
        <v>115</v>
      </c>
      <c r="B21" s="55">
        <f>'1 lentele'!F34</f>
        <v>0</v>
      </c>
      <c r="C21" s="55">
        <f>'1 lentele'!G34</f>
        <v>0</v>
      </c>
      <c r="D21" s="56">
        <f>'1 lentele'!H34</f>
        <v>0</v>
      </c>
    </row>
    <row r="23" spans="1:4" ht="26.25" customHeight="1">
      <c r="A23" s="89" t="s">
        <v>97</v>
      </c>
      <c r="B23" s="89"/>
      <c r="C23" s="89"/>
      <c r="D23" s="89"/>
    </row>
    <row r="24" spans="1:4" ht="27" customHeight="1">
      <c r="A24" s="89" t="s">
        <v>98</v>
      </c>
      <c r="B24" s="89"/>
      <c r="C24" s="89"/>
      <c r="D24" s="89"/>
    </row>
    <row r="25" spans="1:4" ht="27.75" customHeight="1">
      <c r="A25" s="89" t="s">
        <v>167</v>
      </c>
      <c r="B25" s="89"/>
      <c r="C25" s="89"/>
      <c r="D25" s="89"/>
    </row>
  </sheetData>
  <sheetProtection/>
  <mergeCells count="10">
    <mergeCell ref="A23:D23"/>
    <mergeCell ref="A24:D24"/>
    <mergeCell ref="A25:D25"/>
    <mergeCell ref="A1:D1"/>
    <mergeCell ref="A2:D2"/>
    <mergeCell ref="A4:D4"/>
    <mergeCell ref="A5:A8"/>
    <mergeCell ref="B5:B8"/>
    <mergeCell ref="C5:C8"/>
    <mergeCell ref="D5:D8"/>
  </mergeCells>
  <conditionalFormatting sqref="B9:D21">
    <cfRule type="cellIs" priority="1" dxfId="9" operator="equal" stopIfTrue="1">
      <formula>0</formula>
    </cfRule>
  </conditionalFormatting>
  <printOptions horizontalCentered="1"/>
  <pageMargins left="1.1811023622047245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&amp;C&amp;"Times New Roman,Regular"&amp;[6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5.28125" style="2" customWidth="1"/>
    <col min="2" max="2" width="12.8515625" style="2" customWidth="1"/>
    <col min="3" max="3" width="13.57421875" style="2" customWidth="1"/>
    <col min="4" max="4" width="15.7109375" style="2" customWidth="1"/>
    <col min="5" max="16384" width="9.140625" style="2" customWidth="1"/>
  </cols>
  <sheetData>
    <row r="1" spans="1:4" ht="12.75">
      <c r="A1" s="90" t="str">
        <f>'1 lentele'!A7:L7</f>
        <v>VALSTYBINIŲ FUNKCIJŲ VYKDYMO PROGRAMOS Nr. 7</v>
      </c>
      <c r="B1" s="91"/>
      <c r="C1" s="91"/>
      <c r="D1" s="91"/>
    </row>
    <row r="2" spans="1:4" ht="12.75">
      <c r="A2" s="91" t="s">
        <v>100</v>
      </c>
      <c r="B2" s="91"/>
      <c r="C2" s="91"/>
      <c r="D2" s="91"/>
    </row>
    <row r="4" spans="1:4" ht="13.5" thickBot="1">
      <c r="A4" s="92" t="s">
        <v>181</v>
      </c>
      <c r="B4" s="92"/>
      <c r="C4" s="92"/>
      <c r="D4" s="92"/>
    </row>
    <row r="5" spans="1:4" ht="12.75" customHeight="1">
      <c r="A5" s="93" t="s">
        <v>102</v>
      </c>
      <c r="B5" s="95" t="s">
        <v>37</v>
      </c>
      <c r="C5" s="97" t="s">
        <v>151</v>
      </c>
      <c r="D5" s="99" t="s">
        <v>169</v>
      </c>
    </row>
    <row r="6" spans="1:4" ht="12.75">
      <c r="A6" s="94"/>
      <c r="B6" s="96"/>
      <c r="C6" s="98"/>
      <c r="D6" s="100"/>
    </row>
    <row r="7" spans="1:4" ht="12.75">
      <c r="A7" s="94"/>
      <c r="B7" s="96"/>
      <c r="C7" s="98"/>
      <c r="D7" s="100"/>
    </row>
    <row r="8" spans="1:4" ht="12.75">
      <c r="A8" s="94"/>
      <c r="B8" s="96"/>
      <c r="C8" s="98"/>
      <c r="D8" s="100"/>
    </row>
    <row r="9" spans="1:4" ht="16.5" customHeight="1">
      <c r="A9" s="42" t="s">
        <v>103</v>
      </c>
      <c r="B9" s="43">
        <f>'1b tesinys'!B9/3.4528</f>
        <v>64981.84082483781</v>
      </c>
      <c r="C9" s="43">
        <f>'1b tesinys'!C9/3.4528</f>
        <v>64345.429796107506</v>
      </c>
      <c r="D9" s="44">
        <f>'1b tesinys'!D9/3.4528</f>
        <v>64601.8014365153</v>
      </c>
    </row>
    <row r="10" spans="1:4" ht="18" customHeight="1">
      <c r="A10" s="42" t="s">
        <v>104</v>
      </c>
      <c r="B10" s="43">
        <f>'1b tesinys'!B10/3.4528</f>
        <v>64981.84082483781</v>
      </c>
      <c r="C10" s="43">
        <f>'1b tesinys'!C10/3.4528</f>
        <v>64345.429796107506</v>
      </c>
      <c r="D10" s="44">
        <f>'1b tesinys'!D10/3.4528</f>
        <v>64601.8014365153</v>
      </c>
    </row>
    <row r="11" spans="1:4" ht="12.75">
      <c r="A11" s="45" t="s">
        <v>105</v>
      </c>
      <c r="B11" s="46">
        <f>'1b tesinys'!B11/3.4528</f>
        <v>0</v>
      </c>
      <c r="C11" s="46">
        <f>'1b tesinys'!C11/3.4528</f>
        <v>0</v>
      </c>
      <c r="D11" s="47">
        <f>'1b tesinys'!D11/3.4528</f>
        <v>0</v>
      </c>
    </row>
    <row r="12" spans="1:4" ht="25.5">
      <c r="A12" s="48" t="s">
        <v>106</v>
      </c>
      <c r="B12" s="49">
        <f>'1b tesinys'!B12/3.4528</f>
        <v>0</v>
      </c>
      <c r="C12" s="49">
        <f>'1b tesinys'!C12/3.4528</f>
        <v>0</v>
      </c>
      <c r="D12" s="50">
        <f>'1b tesinys'!D12/3.4528</f>
        <v>0</v>
      </c>
    </row>
    <row r="13" spans="1:4" ht="12.75">
      <c r="A13" s="48" t="s">
        <v>107</v>
      </c>
      <c r="B13" s="49">
        <f>'1b tesinys'!B13/3.4528</f>
        <v>0</v>
      </c>
      <c r="C13" s="49">
        <f>'1b tesinys'!C13/3.4528</f>
        <v>0</v>
      </c>
      <c r="D13" s="50">
        <f>'1b tesinys'!D13/3.4528</f>
        <v>0</v>
      </c>
    </row>
    <row r="14" spans="1:4" ht="12.75">
      <c r="A14" s="48" t="s">
        <v>108</v>
      </c>
      <c r="B14" s="49">
        <f>'1b tesinys'!B14/3.4528</f>
        <v>0</v>
      </c>
      <c r="C14" s="49">
        <f>'1b tesinys'!C14/3.4528</f>
        <v>0</v>
      </c>
      <c r="D14" s="50">
        <f>'1b tesinys'!D14/3.4528</f>
        <v>0</v>
      </c>
    </row>
    <row r="15" spans="1:4" ht="25.5">
      <c r="A15" s="45" t="s">
        <v>109</v>
      </c>
      <c r="B15" s="46">
        <f>'1b tesinys'!B15/3.4528</f>
        <v>64981.84082483781</v>
      </c>
      <c r="C15" s="46">
        <f>'1b tesinys'!C15/3.4528</f>
        <v>64345.429796107506</v>
      </c>
      <c r="D15" s="47">
        <f>'1b tesinys'!D15/3.4528</f>
        <v>64601.8014365153</v>
      </c>
    </row>
    <row r="16" spans="1:4" ht="12.75">
      <c r="A16" s="51" t="s">
        <v>110</v>
      </c>
      <c r="B16" s="49">
        <f>'1b tesinys'!B16/3.4528</f>
        <v>64981.84082483781</v>
      </c>
      <c r="C16" s="49">
        <f>'1b tesinys'!C16/3.4528</f>
        <v>64345.429796107506</v>
      </c>
      <c r="D16" s="50">
        <f>'1b tesinys'!D16/3.4528</f>
        <v>64601.8014365153</v>
      </c>
    </row>
    <row r="17" spans="1:4" ht="38.25">
      <c r="A17" s="52" t="s">
        <v>111</v>
      </c>
      <c r="B17" s="49">
        <f>'1b tesinys'!B17/3.4528</f>
        <v>0</v>
      </c>
      <c r="C17" s="49">
        <f>'1b tesinys'!C17/3.4528</f>
        <v>0</v>
      </c>
      <c r="D17" s="50">
        <f>'1b tesinys'!D17/3.4528</f>
        <v>0</v>
      </c>
    </row>
    <row r="18" spans="1:4" ht="12.75">
      <c r="A18" s="52" t="s">
        <v>112</v>
      </c>
      <c r="B18" s="49">
        <f>'1b tesinys'!B18/3.4528</f>
        <v>0</v>
      </c>
      <c r="C18" s="49">
        <f>'1b tesinys'!C18/3.4528</f>
        <v>0</v>
      </c>
      <c r="D18" s="50">
        <f>'1b tesinys'!D18/3.4528</f>
        <v>0</v>
      </c>
    </row>
    <row r="19" spans="1:4" ht="12.75" customHeight="1">
      <c r="A19" s="53" t="s">
        <v>113</v>
      </c>
      <c r="B19" s="46">
        <f>'1b tesinys'!B19/3.4528</f>
        <v>0</v>
      </c>
      <c r="C19" s="46">
        <f>'1b tesinys'!C19/3.4528</f>
        <v>0</v>
      </c>
      <c r="D19" s="47">
        <f>'1b tesinys'!D19/3.4528</f>
        <v>0</v>
      </c>
    </row>
    <row r="20" spans="1:4" ht="25.5">
      <c r="A20" s="53" t="s">
        <v>114</v>
      </c>
      <c r="B20" s="46">
        <f>'1b tesinys'!B20/3.4528</f>
        <v>0</v>
      </c>
      <c r="C20" s="46">
        <f>'1b tesinys'!C20/3.4528</f>
        <v>0</v>
      </c>
      <c r="D20" s="47">
        <f>'1b tesinys'!D20/3.4528</f>
        <v>0</v>
      </c>
    </row>
    <row r="21" spans="1:4" ht="13.5" thickBot="1">
      <c r="A21" s="54" t="s">
        <v>115</v>
      </c>
      <c r="B21" s="55">
        <f>'1b tesinys'!B21/3.4528</f>
        <v>0</v>
      </c>
      <c r="C21" s="55">
        <f>'1b tesinys'!C21/3.4528</f>
        <v>0</v>
      </c>
      <c r="D21" s="56">
        <f>'1b tesinys'!D21/3.4528</f>
        <v>0</v>
      </c>
    </row>
    <row r="23" spans="1:4" ht="26.25" customHeight="1">
      <c r="A23" s="89" t="s">
        <v>97</v>
      </c>
      <c r="B23" s="89"/>
      <c r="C23" s="89"/>
      <c r="D23" s="89"/>
    </row>
    <row r="24" spans="1:4" ht="27" customHeight="1">
      <c r="A24" s="89" t="s">
        <v>98</v>
      </c>
      <c r="B24" s="89"/>
      <c r="C24" s="89"/>
      <c r="D24" s="89"/>
    </row>
    <row r="25" spans="1:4" ht="27.75" customHeight="1">
      <c r="A25" s="89" t="s">
        <v>167</v>
      </c>
      <c r="B25" s="89"/>
      <c r="C25" s="89"/>
      <c r="D25" s="89"/>
    </row>
  </sheetData>
  <sheetProtection/>
  <mergeCells count="10">
    <mergeCell ref="A23:D23"/>
    <mergeCell ref="A24:D24"/>
    <mergeCell ref="A25:D25"/>
    <mergeCell ref="A1:D1"/>
    <mergeCell ref="A2:D2"/>
    <mergeCell ref="A4:D4"/>
    <mergeCell ref="A5:A8"/>
    <mergeCell ref="B5:B8"/>
    <mergeCell ref="C5:C8"/>
    <mergeCell ref="D5:D8"/>
  </mergeCells>
  <conditionalFormatting sqref="B9:D10">
    <cfRule type="cellIs" priority="6" dxfId="9" operator="equal" stopIfTrue="1">
      <formula>0</formula>
    </cfRule>
  </conditionalFormatting>
  <conditionalFormatting sqref="B11:D11">
    <cfRule type="cellIs" priority="5" dxfId="9" operator="equal" stopIfTrue="1">
      <formula>0</formula>
    </cfRule>
  </conditionalFormatting>
  <conditionalFormatting sqref="B15:D15">
    <cfRule type="cellIs" priority="4" dxfId="9" operator="equal" stopIfTrue="1">
      <formula>0</formula>
    </cfRule>
  </conditionalFormatting>
  <conditionalFormatting sqref="B19:D21">
    <cfRule type="cellIs" priority="3" dxfId="9" operator="equal" stopIfTrue="1">
      <formula>0</formula>
    </cfRule>
  </conditionalFormatting>
  <conditionalFormatting sqref="B12:D14">
    <cfRule type="cellIs" priority="2" dxfId="9" operator="equal" stopIfTrue="1">
      <formula>0</formula>
    </cfRule>
  </conditionalFormatting>
  <conditionalFormatting sqref="B16:D18">
    <cfRule type="cellIs" priority="1" dxfId="9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zoomScaleSheetLayoutView="100" workbookViewId="0" topLeftCell="A67">
      <selection activeCell="F39" sqref="F39:H39"/>
    </sheetView>
  </sheetViews>
  <sheetFormatPr defaultColWidth="9.140625" defaultRowHeight="12.75"/>
  <cols>
    <col min="1" max="1" width="8.00390625" style="0" customWidth="1"/>
    <col min="2" max="2" width="33.7109375" style="0" customWidth="1"/>
    <col min="3" max="3" width="17.421875" style="0" customWidth="1"/>
    <col min="4" max="4" width="9.8515625" style="0" customWidth="1"/>
    <col min="6" max="6" width="9.140625" style="60" customWidth="1"/>
    <col min="9" max="9" width="20.28125" style="4" customWidth="1"/>
    <col min="10" max="11" width="6.140625" style="4" customWidth="1"/>
    <col min="12" max="12" width="5.7109375" style="4" customWidth="1"/>
  </cols>
  <sheetData>
    <row r="1" spans="1:12" ht="15.75">
      <c r="A1" s="1"/>
      <c r="B1" s="2"/>
      <c r="C1" s="2"/>
      <c r="D1" s="2"/>
      <c r="E1" s="2"/>
      <c r="F1" s="2"/>
      <c r="G1" s="2"/>
      <c r="H1" s="3"/>
      <c r="I1" s="40"/>
      <c r="J1" s="40"/>
      <c r="K1" s="40"/>
      <c r="L1" s="40"/>
    </row>
    <row r="2" spans="1:12" ht="15.75">
      <c r="A2" s="1"/>
      <c r="B2" s="2"/>
      <c r="C2" s="2"/>
      <c r="D2" s="2"/>
      <c r="E2" s="2"/>
      <c r="F2" s="2"/>
      <c r="G2" s="2"/>
      <c r="H2" s="3"/>
      <c r="I2" s="40"/>
      <c r="J2" s="40"/>
      <c r="K2" s="40"/>
      <c r="L2" s="40"/>
    </row>
    <row r="3" ht="13.5" customHeight="1">
      <c r="M3" s="5"/>
    </row>
    <row r="4" spans="1:12" ht="12.75">
      <c r="A4" s="129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3" ht="12.75" customHeight="1">
      <c r="A5" s="130" t="s">
        <v>168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6"/>
    </row>
    <row r="6" spans="1:13" ht="12.75">
      <c r="A6" s="131" t="s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7"/>
    </row>
    <row r="7" spans="1:13" ht="12.75">
      <c r="A7" s="132" t="s">
        <v>44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8"/>
    </row>
    <row r="8" spans="1:13" ht="12.75">
      <c r="A8" s="133" t="s">
        <v>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9"/>
    </row>
    <row r="9" spans="1:12" ht="13.5" thickBot="1">
      <c r="A9" s="10"/>
      <c r="B9" s="11"/>
      <c r="C9" s="11"/>
      <c r="D9" s="12"/>
      <c r="F9" s="13"/>
      <c r="G9" s="13"/>
      <c r="H9" s="13"/>
      <c r="L9" s="14" t="s">
        <v>3</v>
      </c>
    </row>
    <row r="10" spans="1:12" ht="12.75" customHeight="1">
      <c r="A10" s="142" t="s">
        <v>4</v>
      </c>
      <c r="B10" s="144" t="s">
        <v>5</v>
      </c>
      <c r="C10" s="144" t="s">
        <v>6</v>
      </c>
      <c r="D10" s="139" t="s">
        <v>7</v>
      </c>
      <c r="E10" s="139" t="s">
        <v>8</v>
      </c>
      <c r="F10" s="122" t="s">
        <v>37</v>
      </c>
      <c r="G10" s="122" t="s">
        <v>151</v>
      </c>
      <c r="H10" s="122" t="s">
        <v>169</v>
      </c>
      <c r="I10" s="127" t="s">
        <v>9</v>
      </c>
      <c r="J10" s="127"/>
      <c r="K10" s="127"/>
      <c r="L10" s="128"/>
    </row>
    <row r="11" spans="1:12" ht="12.75" customHeight="1">
      <c r="A11" s="143"/>
      <c r="B11" s="145"/>
      <c r="C11" s="145"/>
      <c r="D11" s="140"/>
      <c r="E11" s="140"/>
      <c r="F11" s="123"/>
      <c r="G11" s="123"/>
      <c r="H11" s="123"/>
      <c r="I11" s="124" t="s">
        <v>10</v>
      </c>
      <c r="J11" s="124" t="s">
        <v>11</v>
      </c>
      <c r="K11" s="124"/>
      <c r="L11" s="125"/>
    </row>
    <row r="12" spans="1:12" ht="12.75" customHeight="1">
      <c r="A12" s="143"/>
      <c r="B12" s="145"/>
      <c r="C12" s="145"/>
      <c r="D12" s="140"/>
      <c r="E12" s="140"/>
      <c r="F12" s="123"/>
      <c r="G12" s="123"/>
      <c r="H12" s="123"/>
      <c r="I12" s="124"/>
      <c r="J12" s="120" t="s">
        <v>38</v>
      </c>
      <c r="K12" s="120" t="s">
        <v>152</v>
      </c>
      <c r="L12" s="126" t="s">
        <v>170</v>
      </c>
    </row>
    <row r="13" spans="1:12" ht="12.75" customHeight="1">
      <c r="A13" s="143"/>
      <c r="B13" s="145"/>
      <c r="C13" s="145"/>
      <c r="D13" s="140"/>
      <c r="E13" s="140"/>
      <c r="F13" s="123"/>
      <c r="G13" s="123"/>
      <c r="H13" s="123"/>
      <c r="I13" s="124"/>
      <c r="J13" s="120"/>
      <c r="K13" s="120"/>
      <c r="L13" s="126"/>
    </row>
    <row r="14" spans="1:12" ht="12.75">
      <c r="A14" s="143"/>
      <c r="B14" s="145"/>
      <c r="C14" s="145"/>
      <c r="D14" s="140"/>
      <c r="E14" s="140"/>
      <c r="F14" s="123"/>
      <c r="G14" s="123"/>
      <c r="H14" s="123"/>
      <c r="I14" s="124"/>
      <c r="J14" s="120"/>
      <c r="K14" s="120"/>
      <c r="L14" s="126"/>
    </row>
    <row r="15" spans="1:12" ht="12.75">
      <c r="A15" s="143"/>
      <c r="B15" s="145"/>
      <c r="C15" s="145"/>
      <c r="D15" s="140"/>
      <c r="E15" s="140"/>
      <c r="F15" s="123"/>
      <c r="G15" s="123"/>
      <c r="H15" s="123"/>
      <c r="I15" s="124"/>
      <c r="J15" s="120"/>
      <c r="K15" s="120"/>
      <c r="L15" s="126"/>
    </row>
    <row r="16" spans="1:12" ht="12.75">
      <c r="A16" s="143"/>
      <c r="B16" s="145"/>
      <c r="C16" s="145"/>
      <c r="D16" s="140"/>
      <c r="E16" s="140"/>
      <c r="F16" s="123"/>
      <c r="G16" s="123"/>
      <c r="H16" s="123"/>
      <c r="I16" s="124"/>
      <c r="J16" s="120"/>
      <c r="K16" s="120"/>
      <c r="L16" s="126"/>
    </row>
    <row r="17" spans="1:12" ht="12.75">
      <c r="A17" s="143"/>
      <c r="B17" s="145"/>
      <c r="C17" s="145"/>
      <c r="D17" s="140"/>
      <c r="E17" s="140"/>
      <c r="F17" s="123"/>
      <c r="G17" s="123"/>
      <c r="H17" s="123"/>
      <c r="I17" s="124"/>
      <c r="J17" s="120"/>
      <c r="K17" s="120"/>
      <c r="L17" s="126"/>
    </row>
    <row r="18" spans="1:12" ht="12.75">
      <c r="A18" s="143"/>
      <c r="B18" s="145"/>
      <c r="C18" s="145"/>
      <c r="D18" s="140"/>
      <c r="E18" s="140"/>
      <c r="F18" s="123"/>
      <c r="G18" s="123"/>
      <c r="H18" s="123"/>
      <c r="I18" s="124"/>
      <c r="J18" s="120"/>
      <c r="K18" s="120"/>
      <c r="L18" s="126"/>
    </row>
    <row r="19" spans="1:12" ht="12.75">
      <c r="A19" s="143"/>
      <c r="B19" s="145"/>
      <c r="C19" s="145"/>
      <c r="D19" s="140"/>
      <c r="E19" s="140"/>
      <c r="F19" s="123"/>
      <c r="G19" s="123"/>
      <c r="H19" s="123"/>
      <c r="I19" s="124"/>
      <c r="J19" s="120"/>
      <c r="K19" s="120"/>
      <c r="L19" s="126"/>
    </row>
    <row r="20" spans="1:12" ht="12.75">
      <c r="A20" s="32">
        <v>1</v>
      </c>
      <c r="B20" s="15">
        <v>2</v>
      </c>
      <c r="C20" s="15">
        <v>3</v>
      </c>
      <c r="D20" s="15">
        <v>4</v>
      </c>
      <c r="E20" s="15">
        <v>5</v>
      </c>
      <c r="F20" s="16">
        <v>6</v>
      </c>
      <c r="G20" s="16">
        <v>7</v>
      </c>
      <c r="H20" s="16">
        <v>8</v>
      </c>
      <c r="I20" s="17">
        <v>9</v>
      </c>
      <c r="J20" s="17">
        <v>10</v>
      </c>
      <c r="K20" s="17">
        <v>11</v>
      </c>
      <c r="L20" s="33">
        <v>12</v>
      </c>
    </row>
    <row r="21" spans="1:12" ht="12.75">
      <c r="A21" s="41" t="s">
        <v>99</v>
      </c>
      <c r="B21" s="146" t="s">
        <v>40</v>
      </c>
      <c r="C21" s="146"/>
      <c r="D21" s="146"/>
      <c r="E21" s="18"/>
      <c r="F21" s="62"/>
      <c r="G21" s="62"/>
      <c r="H21" s="62"/>
      <c r="I21" s="19"/>
      <c r="J21" s="20"/>
      <c r="K21" s="20"/>
      <c r="L21" s="34"/>
    </row>
    <row r="22" spans="1:12" ht="12.75">
      <c r="A22" s="35" t="s">
        <v>49</v>
      </c>
      <c r="B22" s="141" t="s">
        <v>47</v>
      </c>
      <c r="C22" s="141"/>
      <c r="D22" s="141"/>
      <c r="E22" s="21" t="s">
        <v>12</v>
      </c>
      <c r="F22" s="22">
        <f>F35</f>
        <v>224369.3</v>
      </c>
      <c r="G22" s="22">
        <f>G35</f>
        <v>224955.9</v>
      </c>
      <c r="H22" s="22">
        <f>H35</f>
        <v>225921.9</v>
      </c>
      <c r="I22" s="23" t="s">
        <v>13</v>
      </c>
      <c r="J22" s="20" t="s">
        <v>13</v>
      </c>
      <c r="K22" s="20" t="s">
        <v>13</v>
      </c>
      <c r="L22" s="34" t="s">
        <v>13</v>
      </c>
    </row>
    <row r="23" spans="1:12" ht="12.75">
      <c r="A23" s="36"/>
      <c r="B23" s="121" t="s">
        <v>14</v>
      </c>
      <c r="C23" s="121"/>
      <c r="D23" s="121"/>
      <c r="E23" s="24"/>
      <c r="F23" s="25">
        <v>0</v>
      </c>
      <c r="G23" s="25">
        <v>0</v>
      </c>
      <c r="H23" s="25">
        <v>0</v>
      </c>
      <c r="I23" s="135" t="s">
        <v>13</v>
      </c>
      <c r="J23" s="119" t="s">
        <v>13</v>
      </c>
      <c r="K23" s="119" t="s">
        <v>13</v>
      </c>
      <c r="L23" s="134" t="s">
        <v>13</v>
      </c>
    </row>
    <row r="24" spans="1:12" ht="12.75" customHeight="1">
      <c r="A24" s="36" t="s">
        <v>39</v>
      </c>
      <c r="B24" s="137" t="s">
        <v>15</v>
      </c>
      <c r="C24" s="137"/>
      <c r="D24" s="137"/>
      <c r="E24" s="24" t="s">
        <v>12</v>
      </c>
      <c r="F24" s="25">
        <f>F25+F26+F27</f>
        <v>0</v>
      </c>
      <c r="G24" s="25">
        <f>G25+G26+G27</f>
        <v>0</v>
      </c>
      <c r="H24" s="25">
        <f>H25+H26+H27</f>
        <v>0</v>
      </c>
      <c r="I24" s="135"/>
      <c r="J24" s="119"/>
      <c r="K24" s="119"/>
      <c r="L24" s="134"/>
    </row>
    <row r="25" spans="1:12" ht="12.75" customHeight="1">
      <c r="A25" s="37" t="s">
        <v>16</v>
      </c>
      <c r="B25" s="121" t="s">
        <v>31</v>
      </c>
      <c r="C25" s="121"/>
      <c r="D25" s="121"/>
      <c r="E25" s="24" t="s">
        <v>12</v>
      </c>
      <c r="F25" s="25"/>
      <c r="G25" s="25"/>
      <c r="H25" s="25"/>
      <c r="I25" s="135"/>
      <c r="J25" s="119"/>
      <c r="K25" s="119"/>
      <c r="L25" s="134"/>
    </row>
    <row r="26" spans="1:12" ht="12.75" customHeight="1">
      <c r="A26" s="37" t="s">
        <v>22</v>
      </c>
      <c r="B26" s="121" t="s">
        <v>17</v>
      </c>
      <c r="C26" s="121"/>
      <c r="D26" s="121"/>
      <c r="E26" s="24" t="s">
        <v>12</v>
      </c>
      <c r="F26" s="25"/>
      <c r="G26" s="25"/>
      <c r="H26" s="25"/>
      <c r="I26" s="135"/>
      <c r="J26" s="119"/>
      <c r="K26" s="119"/>
      <c r="L26" s="134"/>
    </row>
    <row r="27" spans="1:12" ht="12.75" customHeight="1">
      <c r="A27" s="37" t="s">
        <v>23</v>
      </c>
      <c r="B27" s="121" t="s">
        <v>20</v>
      </c>
      <c r="C27" s="121"/>
      <c r="D27" s="121"/>
      <c r="E27" s="24" t="s">
        <v>12</v>
      </c>
      <c r="F27" s="25"/>
      <c r="G27" s="25"/>
      <c r="H27" s="25"/>
      <c r="I27" s="135"/>
      <c r="J27" s="119"/>
      <c r="K27" s="119"/>
      <c r="L27" s="134"/>
    </row>
    <row r="28" spans="1:12" ht="12.75" customHeight="1">
      <c r="A28" s="37" t="s">
        <v>24</v>
      </c>
      <c r="B28" s="121" t="s">
        <v>32</v>
      </c>
      <c r="C28" s="121"/>
      <c r="D28" s="121"/>
      <c r="E28" s="24" t="s">
        <v>12</v>
      </c>
      <c r="F28" s="25">
        <f>F29+F31</f>
        <v>224369.3</v>
      </c>
      <c r="G28" s="25">
        <f>G29+G31</f>
        <v>222171.9</v>
      </c>
      <c r="H28" s="25">
        <f>H29+H31</f>
        <v>223057.1</v>
      </c>
      <c r="I28" s="135"/>
      <c r="J28" s="119"/>
      <c r="K28" s="119"/>
      <c r="L28" s="134"/>
    </row>
    <row r="29" spans="1:12" ht="12" customHeight="1">
      <c r="A29" s="36" t="s">
        <v>25</v>
      </c>
      <c r="B29" s="121" t="s">
        <v>33</v>
      </c>
      <c r="C29" s="121"/>
      <c r="D29" s="121"/>
      <c r="E29" s="24" t="s">
        <v>12</v>
      </c>
      <c r="F29" s="25">
        <f>F39+F42+F45+F48+F51+F54+F57+F60+F63+F66+F69+F72+F75+F78+F81+F84+F87+F90+F93+F96+F99+F103</f>
        <v>224369.3</v>
      </c>
      <c r="G29" s="25">
        <f>G42+G45+G48+G51+G54+G57+G60+G63+G66+G69+G72+G75+G78+G81+G84+G87+G90+G93+G103</f>
        <v>222171.9</v>
      </c>
      <c r="H29" s="25">
        <f>H42+H45+H48+H51+H54+H57+H60+H63+H66+H69+H72+H75+H78+H81+H84+H87+H90+H93+H103</f>
        <v>223057.1</v>
      </c>
      <c r="I29" s="135"/>
      <c r="J29" s="119"/>
      <c r="K29" s="119"/>
      <c r="L29" s="134"/>
    </row>
    <row r="30" spans="1:12" ht="12.75" customHeight="1">
      <c r="A30" s="37" t="s">
        <v>26</v>
      </c>
      <c r="B30" s="121" t="s">
        <v>34</v>
      </c>
      <c r="C30" s="121"/>
      <c r="D30" s="121"/>
      <c r="E30" s="24" t="s">
        <v>12</v>
      </c>
      <c r="F30" s="25"/>
      <c r="G30" s="25"/>
      <c r="H30" s="25"/>
      <c r="I30" s="135"/>
      <c r="J30" s="119"/>
      <c r="K30" s="119"/>
      <c r="L30" s="134"/>
    </row>
    <row r="31" spans="1:12" ht="12.75" customHeight="1">
      <c r="A31" s="37" t="s">
        <v>27</v>
      </c>
      <c r="B31" s="136" t="s">
        <v>35</v>
      </c>
      <c r="C31" s="136"/>
      <c r="D31" s="136"/>
      <c r="E31" s="24" t="s">
        <v>12</v>
      </c>
      <c r="F31" s="25"/>
      <c r="G31" s="25"/>
      <c r="H31" s="25"/>
      <c r="I31" s="135"/>
      <c r="J31" s="119"/>
      <c r="K31" s="119"/>
      <c r="L31" s="134"/>
    </row>
    <row r="32" spans="1:12" ht="12.75" customHeight="1">
      <c r="A32" s="37" t="s">
        <v>28</v>
      </c>
      <c r="B32" s="136" t="s">
        <v>19</v>
      </c>
      <c r="C32" s="136"/>
      <c r="D32" s="136"/>
      <c r="E32" s="24" t="s">
        <v>12</v>
      </c>
      <c r="F32" s="25"/>
      <c r="G32" s="25"/>
      <c r="H32" s="25"/>
      <c r="I32" s="135"/>
      <c r="J32" s="119"/>
      <c r="K32" s="119"/>
      <c r="L32" s="134"/>
    </row>
    <row r="33" spans="1:12" ht="12.75" customHeight="1">
      <c r="A33" s="37" t="s">
        <v>29</v>
      </c>
      <c r="B33" s="121" t="s">
        <v>36</v>
      </c>
      <c r="C33" s="121"/>
      <c r="D33" s="121"/>
      <c r="E33" s="24" t="s">
        <v>12</v>
      </c>
      <c r="F33" s="25"/>
      <c r="G33" s="25"/>
      <c r="H33" s="25"/>
      <c r="I33" s="135"/>
      <c r="J33" s="119"/>
      <c r="K33" s="119"/>
      <c r="L33" s="134"/>
    </row>
    <row r="34" spans="1:12" ht="12.75" customHeight="1">
      <c r="A34" s="37" t="s">
        <v>30</v>
      </c>
      <c r="B34" s="121" t="s">
        <v>18</v>
      </c>
      <c r="C34" s="121"/>
      <c r="D34" s="121"/>
      <c r="E34" s="24" t="s">
        <v>12</v>
      </c>
      <c r="F34" s="25"/>
      <c r="G34" s="25"/>
      <c r="H34" s="25"/>
      <c r="I34" s="135"/>
      <c r="J34" s="119"/>
      <c r="K34" s="119"/>
      <c r="L34" s="134"/>
    </row>
    <row r="35" spans="1:12" ht="12.75">
      <c r="A35" s="38" t="s">
        <v>46</v>
      </c>
      <c r="B35" s="138" t="s">
        <v>45</v>
      </c>
      <c r="C35" s="138"/>
      <c r="D35" s="138"/>
      <c r="E35" s="26" t="s">
        <v>12</v>
      </c>
      <c r="F35" s="27">
        <f>F36+F100</f>
        <v>224369.3</v>
      </c>
      <c r="G35" s="27">
        <f>G36+G100</f>
        <v>224955.9</v>
      </c>
      <c r="H35" s="27">
        <f>H36+H100</f>
        <v>225921.9</v>
      </c>
      <c r="I35" s="23" t="s">
        <v>13</v>
      </c>
      <c r="J35" s="20" t="s">
        <v>13</v>
      </c>
      <c r="K35" s="20" t="s">
        <v>13</v>
      </c>
      <c r="L35" s="34" t="s">
        <v>13</v>
      </c>
    </row>
    <row r="36" spans="1:12" ht="12.75">
      <c r="A36" s="35" t="s">
        <v>50</v>
      </c>
      <c r="B36" s="114" t="s">
        <v>48</v>
      </c>
      <c r="C36" s="114"/>
      <c r="D36" s="114"/>
      <c r="E36" s="28" t="s">
        <v>12</v>
      </c>
      <c r="F36" s="29">
        <f>F37+F40+F43+F46+F49+F52+F55+F58+F61+F64+F67+F70+F73+F76+F79+F82+F85+F88+F91+F94+F97</f>
        <v>36035.3</v>
      </c>
      <c r="G36" s="29">
        <f>G37+G40+G43+G46+G49+G52+G55+G58+G61+G64+G67+G70+G73+G76+G79+G82+G85+G88+G91+G94+G97</f>
        <v>36755.9</v>
      </c>
      <c r="H36" s="29">
        <f>H37+H40+H43+H46+H49+H52+H55+H58+H61+H64+H67+H70+H73+H76+H79+H82+H85+H88+H91+H94+H97</f>
        <v>37821.899999999994</v>
      </c>
      <c r="I36" s="30" t="s">
        <v>13</v>
      </c>
      <c r="J36" s="31" t="s">
        <v>13</v>
      </c>
      <c r="K36" s="31" t="s">
        <v>13</v>
      </c>
      <c r="L36" s="39" t="s">
        <v>13</v>
      </c>
    </row>
    <row r="37" spans="1:12" ht="12.75">
      <c r="A37" s="35"/>
      <c r="B37" s="106" t="s">
        <v>21</v>
      </c>
      <c r="C37" s="106"/>
      <c r="D37" s="106"/>
      <c r="E37" s="74" t="s">
        <v>12</v>
      </c>
      <c r="F37" s="75">
        <f aca="true" t="shared" si="0" ref="F37:H38">F38</f>
        <v>2</v>
      </c>
      <c r="G37" s="75">
        <f t="shared" si="0"/>
        <v>2.1</v>
      </c>
      <c r="H37" s="75">
        <f t="shared" si="0"/>
        <v>2.1</v>
      </c>
      <c r="I37" s="107" t="s">
        <v>78</v>
      </c>
      <c r="J37" s="112">
        <v>1</v>
      </c>
      <c r="K37" s="112">
        <v>1</v>
      </c>
      <c r="L37" s="110">
        <v>1</v>
      </c>
    </row>
    <row r="38" spans="1:12" ht="12.75">
      <c r="A38" s="103" t="s">
        <v>51</v>
      </c>
      <c r="B38" s="150" t="s">
        <v>154</v>
      </c>
      <c r="C38" s="150" t="s">
        <v>155</v>
      </c>
      <c r="D38" s="151" t="s">
        <v>136</v>
      </c>
      <c r="E38" s="76" t="s">
        <v>24</v>
      </c>
      <c r="F38" s="77">
        <f t="shared" si="0"/>
        <v>2</v>
      </c>
      <c r="G38" s="77">
        <f t="shared" si="0"/>
        <v>2.1</v>
      </c>
      <c r="H38" s="77">
        <f t="shared" si="0"/>
        <v>2.1</v>
      </c>
      <c r="I38" s="107"/>
      <c r="J38" s="112"/>
      <c r="K38" s="112"/>
      <c r="L38" s="110"/>
    </row>
    <row r="39" spans="1:12" ht="12.75">
      <c r="A39" s="103"/>
      <c r="B39" s="150"/>
      <c r="C39" s="150"/>
      <c r="D39" s="151"/>
      <c r="E39" s="78" t="s">
        <v>25</v>
      </c>
      <c r="F39" s="77">
        <v>2</v>
      </c>
      <c r="G39" s="77">
        <v>2.1</v>
      </c>
      <c r="H39" s="77">
        <v>2.1</v>
      </c>
      <c r="I39" s="107"/>
      <c r="J39" s="112"/>
      <c r="K39" s="112"/>
      <c r="L39" s="110"/>
    </row>
    <row r="40" spans="1:12" ht="12.75" customHeight="1">
      <c r="A40" s="36"/>
      <c r="B40" s="106" t="s">
        <v>21</v>
      </c>
      <c r="C40" s="106"/>
      <c r="D40" s="106"/>
      <c r="E40" s="74" t="s">
        <v>12</v>
      </c>
      <c r="F40" s="79">
        <f aca="true" t="shared" si="1" ref="F40:H41">F41</f>
        <v>16.7</v>
      </c>
      <c r="G40" s="79">
        <f t="shared" si="1"/>
        <v>17</v>
      </c>
      <c r="H40" s="79">
        <f t="shared" si="1"/>
        <v>17.5</v>
      </c>
      <c r="I40" s="107" t="s">
        <v>78</v>
      </c>
      <c r="J40" s="108">
        <v>1</v>
      </c>
      <c r="K40" s="108">
        <v>1</v>
      </c>
      <c r="L40" s="101">
        <v>1</v>
      </c>
    </row>
    <row r="41" spans="1:12" ht="12.75" customHeight="1">
      <c r="A41" s="103" t="s">
        <v>52</v>
      </c>
      <c r="B41" s="104" t="s">
        <v>56</v>
      </c>
      <c r="C41" s="104" t="s">
        <v>57</v>
      </c>
      <c r="D41" s="105" t="s">
        <v>137</v>
      </c>
      <c r="E41" s="76" t="s">
        <v>24</v>
      </c>
      <c r="F41" s="80">
        <f t="shared" si="1"/>
        <v>16.7</v>
      </c>
      <c r="G41" s="80">
        <f t="shared" si="1"/>
        <v>17</v>
      </c>
      <c r="H41" s="80">
        <f t="shared" si="1"/>
        <v>17.5</v>
      </c>
      <c r="I41" s="107"/>
      <c r="J41" s="109"/>
      <c r="K41" s="109"/>
      <c r="L41" s="102"/>
    </row>
    <row r="42" spans="1:12" ht="12.75">
      <c r="A42" s="103"/>
      <c r="B42" s="104"/>
      <c r="C42" s="104"/>
      <c r="D42" s="105"/>
      <c r="E42" s="78" t="s">
        <v>25</v>
      </c>
      <c r="F42" s="80">
        <v>16.7</v>
      </c>
      <c r="G42" s="80">
        <v>17</v>
      </c>
      <c r="H42" s="80">
        <v>17.5</v>
      </c>
      <c r="I42" s="107"/>
      <c r="J42" s="109"/>
      <c r="K42" s="109"/>
      <c r="L42" s="102"/>
    </row>
    <row r="43" spans="1:12" ht="12.75">
      <c r="A43" s="36"/>
      <c r="B43" s="106" t="s">
        <v>21</v>
      </c>
      <c r="C43" s="106"/>
      <c r="D43" s="106"/>
      <c r="E43" s="74" t="s">
        <v>12</v>
      </c>
      <c r="F43" s="79">
        <f aca="true" t="shared" si="2" ref="F43:H44">F44</f>
        <v>458.4</v>
      </c>
      <c r="G43" s="79">
        <f t="shared" si="2"/>
        <v>467.6</v>
      </c>
      <c r="H43" s="79">
        <f t="shared" si="2"/>
        <v>481.2</v>
      </c>
      <c r="I43" s="107" t="s">
        <v>78</v>
      </c>
      <c r="J43" s="108">
        <v>1</v>
      </c>
      <c r="K43" s="108">
        <v>1</v>
      </c>
      <c r="L43" s="101">
        <v>1</v>
      </c>
    </row>
    <row r="44" spans="1:12" ht="15" customHeight="1">
      <c r="A44" s="103" t="s">
        <v>53</v>
      </c>
      <c r="B44" s="104" t="s">
        <v>58</v>
      </c>
      <c r="C44" s="104" t="s">
        <v>59</v>
      </c>
      <c r="D44" s="105" t="s">
        <v>136</v>
      </c>
      <c r="E44" s="76" t="s">
        <v>24</v>
      </c>
      <c r="F44" s="80">
        <f t="shared" si="2"/>
        <v>458.4</v>
      </c>
      <c r="G44" s="80">
        <f t="shared" si="2"/>
        <v>467.6</v>
      </c>
      <c r="H44" s="80">
        <f t="shared" si="2"/>
        <v>481.2</v>
      </c>
      <c r="I44" s="107"/>
      <c r="J44" s="109"/>
      <c r="K44" s="109"/>
      <c r="L44" s="102"/>
    </row>
    <row r="45" spans="1:12" ht="15.75" customHeight="1">
      <c r="A45" s="103"/>
      <c r="B45" s="104"/>
      <c r="C45" s="104"/>
      <c r="D45" s="105"/>
      <c r="E45" s="78" t="s">
        <v>25</v>
      </c>
      <c r="F45" s="80">
        <v>458.4</v>
      </c>
      <c r="G45" s="80">
        <v>467.6</v>
      </c>
      <c r="H45" s="80">
        <v>481.2</v>
      </c>
      <c r="I45" s="107"/>
      <c r="J45" s="109"/>
      <c r="K45" s="109"/>
      <c r="L45" s="102"/>
    </row>
    <row r="46" spans="1:12" ht="12.75">
      <c r="A46" s="36"/>
      <c r="B46" s="106" t="s">
        <v>21</v>
      </c>
      <c r="C46" s="106"/>
      <c r="D46" s="106"/>
      <c r="E46" s="74" t="s">
        <v>12</v>
      </c>
      <c r="F46" s="79">
        <f aca="true" t="shared" si="3" ref="F46:H47">F47</f>
        <v>84.3</v>
      </c>
      <c r="G46" s="79">
        <f t="shared" si="3"/>
        <v>86</v>
      </c>
      <c r="H46" s="79">
        <f t="shared" si="3"/>
        <v>88.5</v>
      </c>
      <c r="I46" s="107" t="s">
        <v>78</v>
      </c>
      <c r="J46" s="108">
        <v>1</v>
      </c>
      <c r="K46" s="108">
        <v>1</v>
      </c>
      <c r="L46" s="101">
        <v>1</v>
      </c>
    </row>
    <row r="47" spans="1:12" ht="12.75">
      <c r="A47" s="103" t="s">
        <v>54</v>
      </c>
      <c r="B47" s="104" t="s">
        <v>60</v>
      </c>
      <c r="C47" s="104" t="s">
        <v>61</v>
      </c>
      <c r="D47" s="105" t="s">
        <v>138</v>
      </c>
      <c r="E47" s="76" t="s">
        <v>24</v>
      </c>
      <c r="F47" s="80">
        <f>F48</f>
        <v>84.3</v>
      </c>
      <c r="G47" s="80">
        <f t="shared" si="3"/>
        <v>86</v>
      </c>
      <c r="H47" s="80">
        <f t="shared" si="3"/>
        <v>88.5</v>
      </c>
      <c r="I47" s="107"/>
      <c r="J47" s="109"/>
      <c r="K47" s="109"/>
      <c r="L47" s="102"/>
    </row>
    <row r="48" spans="1:12" ht="12.75" customHeight="1">
      <c r="A48" s="103"/>
      <c r="B48" s="104"/>
      <c r="C48" s="104"/>
      <c r="D48" s="105"/>
      <c r="E48" s="78" t="s">
        <v>25</v>
      </c>
      <c r="F48" s="80">
        <v>84.3</v>
      </c>
      <c r="G48" s="80">
        <v>86</v>
      </c>
      <c r="H48" s="80">
        <v>88.5</v>
      </c>
      <c r="I48" s="107"/>
      <c r="J48" s="109"/>
      <c r="K48" s="109"/>
      <c r="L48" s="102"/>
    </row>
    <row r="49" spans="1:12" ht="12.75">
      <c r="A49" s="36"/>
      <c r="B49" s="106" t="s">
        <v>21</v>
      </c>
      <c r="C49" s="106"/>
      <c r="D49" s="106"/>
      <c r="E49" s="74" t="s">
        <v>12</v>
      </c>
      <c r="F49" s="79">
        <f aca="true" t="shared" si="4" ref="F49:H50">F50</f>
        <v>461.4</v>
      </c>
      <c r="G49" s="79">
        <f t="shared" si="4"/>
        <v>470.6</v>
      </c>
      <c r="H49" s="79">
        <f t="shared" si="4"/>
        <v>484.2</v>
      </c>
      <c r="I49" s="107" t="s">
        <v>78</v>
      </c>
      <c r="J49" s="108">
        <v>1</v>
      </c>
      <c r="K49" s="108">
        <v>1</v>
      </c>
      <c r="L49" s="101">
        <v>1</v>
      </c>
    </row>
    <row r="50" spans="1:12" ht="12.75">
      <c r="A50" s="103" t="s">
        <v>55</v>
      </c>
      <c r="B50" s="104" t="s">
        <v>62</v>
      </c>
      <c r="C50" s="104" t="s">
        <v>57</v>
      </c>
      <c r="D50" s="105" t="s">
        <v>139</v>
      </c>
      <c r="E50" s="76" t="s">
        <v>24</v>
      </c>
      <c r="F50" s="80">
        <f t="shared" si="4"/>
        <v>461.4</v>
      </c>
      <c r="G50" s="80">
        <f t="shared" si="4"/>
        <v>470.6</v>
      </c>
      <c r="H50" s="80">
        <f t="shared" si="4"/>
        <v>484.2</v>
      </c>
      <c r="I50" s="107"/>
      <c r="J50" s="108"/>
      <c r="K50" s="109"/>
      <c r="L50" s="102"/>
    </row>
    <row r="51" spans="1:12" ht="12.75" customHeight="1">
      <c r="A51" s="103"/>
      <c r="B51" s="104"/>
      <c r="C51" s="104"/>
      <c r="D51" s="105"/>
      <c r="E51" s="78" t="s">
        <v>25</v>
      </c>
      <c r="F51" s="80">
        <v>461.4</v>
      </c>
      <c r="G51" s="80">
        <v>470.6</v>
      </c>
      <c r="H51" s="80">
        <v>484.2</v>
      </c>
      <c r="I51" s="107"/>
      <c r="J51" s="108"/>
      <c r="K51" s="109"/>
      <c r="L51" s="102"/>
    </row>
    <row r="52" spans="1:12" ht="12.75" customHeight="1">
      <c r="A52" s="36"/>
      <c r="B52" s="106" t="s">
        <v>21</v>
      </c>
      <c r="C52" s="106"/>
      <c r="D52" s="106"/>
      <c r="E52" s="74" t="s">
        <v>12</v>
      </c>
      <c r="F52" s="79">
        <f aca="true" t="shared" si="5" ref="F52:H53">F53</f>
        <v>1</v>
      </c>
      <c r="G52" s="79">
        <f t="shared" si="5"/>
        <v>1</v>
      </c>
      <c r="H52" s="79">
        <f t="shared" si="5"/>
        <v>1.1</v>
      </c>
      <c r="I52" s="107" t="s">
        <v>78</v>
      </c>
      <c r="J52" s="108">
        <v>1</v>
      </c>
      <c r="K52" s="108">
        <v>1</v>
      </c>
      <c r="L52" s="101">
        <v>1</v>
      </c>
    </row>
    <row r="53" spans="1:12" ht="12.75">
      <c r="A53" s="103" t="s">
        <v>80</v>
      </c>
      <c r="B53" s="104" t="s">
        <v>63</v>
      </c>
      <c r="C53" s="104" t="s">
        <v>64</v>
      </c>
      <c r="D53" s="105" t="s">
        <v>140</v>
      </c>
      <c r="E53" s="76" t="s">
        <v>24</v>
      </c>
      <c r="F53" s="80">
        <f t="shared" si="5"/>
        <v>1</v>
      </c>
      <c r="G53" s="80">
        <f t="shared" si="5"/>
        <v>1</v>
      </c>
      <c r="H53" s="80">
        <f t="shared" si="5"/>
        <v>1.1</v>
      </c>
      <c r="I53" s="107"/>
      <c r="J53" s="109"/>
      <c r="K53" s="109"/>
      <c r="L53" s="102"/>
    </row>
    <row r="54" spans="1:12" ht="21" customHeight="1">
      <c r="A54" s="103"/>
      <c r="B54" s="104"/>
      <c r="C54" s="104"/>
      <c r="D54" s="105"/>
      <c r="E54" s="78" t="s">
        <v>25</v>
      </c>
      <c r="F54" s="80">
        <v>1</v>
      </c>
      <c r="G54" s="80">
        <v>1</v>
      </c>
      <c r="H54" s="80">
        <v>1.1</v>
      </c>
      <c r="I54" s="107"/>
      <c r="J54" s="109"/>
      <c r="K54" s="109"/>
      <c r="L54" s="102"/>
    </row>
    <row r="55" spans="1:12" ht="12.75">
      <c r="A55" s="36"/>
      <c r="B55" s="106" t="s">
        <v>21</v>
      </c>
      <c r="C55" s="106"/>
      <c r="D55" s="106"/>
      <c r="E55" s="74" t="s">
        <v>12</v>
      </c>
      <c r="F55" s="79">
        <f aca="true" t="shared" si="6" ref="F55:H56">F56</f>
        <v>22.5</v>
      </c>
      <c r="G55" s="79">
        <f t="shared" si="6"/>
        <v>22.9</v>
      </c>
      <c r="H55" s="79">
        <f t="shared" si="6"/>
        <v>23.6</v>
      </c>
      <c r="I55" s="107" t="s">
        <v>78</v>
      </c>
      <c r="J55" s="108">
        <v>1</v>
      </c>
      <c r="K55" s="108">
        <v>1</v>
      </c>
      <c r="L55" s="101">
        <v>1</v>
      </c>
    </row>
    <row r="56" spans="1:12" ht="17.25" customHeight="1">
      <c r="A56" s="103" t="s">
        <v>81</v>
      </c>
      <c r="B56" s="104" t="s">
        <v>65</v>
      </c>
      <c r="C56" s="104" t="s">
        <v>42</v>
      </c>
      <c r="D56" s="105" t="s">
        <v>141</v>
      </c>
      <c r="E56" s="76" t="s">
        <v>24</v>
      </c>
      <c r="F56" s="80">
        <f t="shared" si="6"/>
        <v>22.5</v>
      </c>
      <c r="G56" s="80">
        <f t="shared" si="6"/>
        <v>22.9</v>
      </c>
      <c r="H56" s="80">
        <f t="shared" si="6"/>
        <v>23.6</v>
      </c>
      <c r="I56" s="107"/>
      <c r="J56" s="109"/>
      <c r="K56" s="109"/>
      <c r="L56" s="102"/>
    </row>
    <row r="57" spans="1:12" ht="16.5" customHeight="1">
      <c r="A57" s="103"/>
      <c r="B57" s="104"/>
      <c r="C57" s="104"/>
      <c r="D57" s="105"/>
      <c r="E57" s="78" t="s">
        <v>25</v>
      </c>
      <c r="F57" s="80">
        <v>22.5</v>
      </c>
      <c r="G57" s="80">
        <v>22.9</v>
      </c>
      <c r="H57" s="80">
        <v>23.6</v>
      </c>
      <c r="I57" s="107"/>
      <c r="J57" s="109"/>
      <c r="K57" s="109"/>
      <c r="L57" s="102"/>
    </row>
    <row r="58" spans="1:12" ht="12.75">
      <c r="A58" s="36"/>
      <c r="B58" s="106" t="s">
        <v>21</v>
      </c>
      <c r="C58" s="106"/>
      <c r="D58" s="106"/>
      <c r="E58" s="74" t="s">
        <v>12</v>
      </c>
      <c r="F58" s="79">
        <f aca="true" t="shared" si="7" ref="F58:H59">F59</f>
        <v>130.9</v>
      </c>
      <c r="G58" s="79">
        <f t="shared" si="7"/>
        <v>133.5</v>
      </c>
      <c r="H58" s="79">
        <f t="shared" si="7"/>
        <v>137.3</v>
      </c>
      <c r="I58" s="107" t="s">
        <v>78</v>
      </c>
      <c r="J58" s="108">
        <v>1</v>
      </c>
      <c r="K58" s="108">
        <v>1</v>
      </c>
      <c r="L58" s="101">
        <v>1</v>
      </c>
    </row>
    <row r="59" spans="1:12" ht="16.5" customHeight="1">
      <c r="A59" s="103" t="s">
        <v>82</v>
      </c>
      <c r="B59" s="104" t="s">
        <v>66</v>
      </c>
      <c r="C59" s="104" t="s">
        <v>43</v>
      </c>
      <c r="D59" s="105" t="s">
        <v>141</v>
      </c>
      <c r="E59" s="76" t="s">
        <v>24</v>
      </c>
      <c r="F59" s="80">
        <f t="shared" si="7"/>
        <v>130.9</v>
      </c>
      <c r="G59" s="80">
        <f t="shared" si="7"/>
        <v>133.5</v>
      </c>
      <c r="H59" s="80">
        <f t="shared" si="7"/>
        <v>137.3</v>
      </c>
      <c r="I59" s="107"/>
      <c r="J59" s="109"/>
      <c r="K59" s="109"/>
      <c r="L59" s="102"/>
    </row>
    <row r="60" spans="1:12" ht="16.5" customHeight="1">
      <c r="A60" s="103"/>
      <c r="B60" s="104"/>
      <c r="C60" s="104"/>
      <c r="D60" s="105"/>
      <c r="E60" s="78" t="s">
        <v>25</v>
      </c>
      <c r="F60" s="80">
        <v>130.9</v>
      </c>
      <c r="G60" s="80">
        <v>133.5</v>
      </c>
      <c r="H60" s="80">
        <v>137.3</v>
      </c>
      <c r="I60" s="107"/>
      <c r="J60" s="109"/>
      <c r="K60" s="109"/>
      <c r="L60" s="102"/>
    </row>
    <row r="61" spans="1:12" ht="12.75">
      <c r="A61" s="36"/>
      <c r="B61" s="106" t="s">
        <v>21</v>
      </c>
      <c r="C61" s="106"/>
      <c r="D61" s="106"/>
      <c r="E61" s="74" t="s">
        <v>12</v>
      </c>
      <c r="F61" s="79">
        <f aca="true" t="shared" si="8" ref="F61:H62">F62</f>
        <v>232.8</v>
      </c>
      <c r="G61" s="79">
        <f t="shared" si="8"/>
        <v>237.4</v>
      </c>
      <c r="H61" s="79">
        <f t="shared" si="8"/>
        <v>244.3</v>
      </c>
      <c r="I61" s="107" t="s">
        <v>78</v>
      </c>
      <c r="J61" s="108">
        <v>1</v>
      </c>
      <c r="K61" s="108">
        <v>1</v>
      </c>
      <c r="L61" s="101">
        <v>1</v>
      </c>
    </row>
    <row r="62" spans="1:12" ht="12.75">
      <c r="A62" s="103" t="s">
        <v>83</v>
      </c>
      <c r="B62" s="104" t="s">
        <v>67</v>
      </c>
      <c r="C62" s="104" t="s">
        <v>68</v>
      </c>
      <c r="D62" s="105" t="s">
        <v>142</v>
      </c>
      <c r="E62" s="76" t="s">
        <v>24</v>
      </c>
      <c r="F62" s="80">
        <f t="shared" si="8"/>
        <v>232.8</v>
      </c>
      <c r="G62" s="80">
        <f t="shared" si="8"/>
        <v>237.4</v>
      </c>
      <c r="H62" s="80">
        <f t="shared" si="8"/>
        <v>244.3</v>
      </c>
      <c r="I62" s="107"/>
      <c r="J62" s="109"/>
      <c r="K62" s="109"/>
      <c r="L62" s="102"/>
    </row>
    <row r="63" spans="1:12" ht="12.75">
      <c r="A63" s="103"/>
      <c r="B63" s="104"/>
      <c r="C63" s="104"/>
      <c r="D63" s="105"/>
      <c r="E63" s="78" t="s">
        <v>25</v>
      </c>
      <c r="F63" s="80">
        <v>232.8</v>
      </c>
      <c r="G63" s="80">
        <v>237.4</v>
      </c>
      <c r="H63" s="80">
        <v>244.3</v>
      </c>
      <c r="I63" s="107"/>
      <c r="J63" s="109"/>
      <c r="K63" s="109"/>
      <c r="L63" s="102"/>
    </row>
    <row r="64" spans="1:12" ht="12.75">
      <c r="A64" s="36"/>
      <c r="B64" s="106" t="s">
        <v>21</v>
      </c>
      <c r="C64" s="106"/>
      <c r="D64" s="106"/>
      <c r="E64" s="74" t="s">
        <v>12</v>
      </c>
      <c r="F64" s="79">
        <f aca="true" t="shared" si="9" ref="F64:H65">F65</f>
        <v>8.1</v>
      </c>
      <c r="G64" s="79">
        <f t="shared" si="9"/>
        <v>8.3</v>
      </c>
      <c r="H64" s="79">
        <f t="shared" si="9"/>
        <v>8.5</v>
      </c>
      <c r="I64" s="107" t="s">
        <v>78</v>
      </c>
      <c r="J64" s="108">
        <v>1</v>
      </c>
      <c r="K64" s="108">
        <v>1</v>
      </c>
      <c r="L64" s="101">
        <v>1</v>
      </c>
    </row>
    <row r="65" spans="1:12" ht="12.75">
      <c r="A65" s="103" t="s">
        <v>84</v>
      </c>
      <c r="B65" s="104" t="s">
        <v>69</v>
      </c>
      <c r="C65" s="104" t="s">
        <v>42</v>
      </c>
      <c r="D65" s="105" t="s">
        <v>141</v>
      </c>
      <c r="E65" s="76" t="s">
        <v>24</v>
      </c>
      <c r="F65" s="80">
        <f t="shared" si="9"/>
        <v>8.1</v>
      </c>
      <c r="G65" s="80">
        <f t="shared" si="9"/>
        <v>8.3</v>
      </c>
      <c r="H65" s="80">
        <f t="shared" si="9"/>
        <v>8.5</v>
      </c>
      <c r="I65" s="107"/>
      <c r="J65" s="109"/>
      <c r="K65" s="109"/>
      <c r="L65" s="102"/>
    </row>
    <row r="66" spans="1:12" ht="12.75">
      <c r="A66" s="103"/>
      <c r="B66" s="104"/>
      <c r="C66" s="104"/>
      <c r="D66" s="105"/>
      <c r="E66" s="78" t="s">
        <v>25</v>
      </c>
      <c r="F66" s="80">
        <v>8.1</v>
      </c>
      <c r="G66" s="80">
        <v>8.3</v>
      </c>
      <c r="H66" s="80">
        <v>8.5</v>
      </c>
      <c r="I66" s="107"/>
      <c r="J66" s="109"/>
      <c r="K66" s="109"/>
      <c r="L66" s="102"/>
    </row>
    <row r="67" spans="1:12" ht="12.75">
      <c r="A67" s="36"/>
      <c r="B67" s="106" t="s">
        <v>21</v>
      </c>
      <c r="C67" s="106"/>
      <c r="D67" s="106"/>
      <c r="E67" s="74" t="s">
        <v>12</v>
      </c>
      <c r="F67" s="79">
        <f aca="true" t="shared" si="10" ref="F67:H68">F68</f>
        <v>83.7</v>
      </c>
      <c r="G67" s="79">
        <f t="shared" si="10"/>
        <v>85.4</v>
      </c>
      <c r="H67" s="79">
        <f t="shared" si="10"/>
        <v>87.8</v>
      </c>
      <c r="I67" s="107" t="s">
        <v>78</v>
      </c>
      <c r="J67" s="108">
        <v>1</v>
      </c>
      <c r="K67" s="108">
        <v>1</v>
      </c>
      <c r="L67" s="101">
        <v>1</v>
      </c>
    </row>
    <row r="68" spans="1:12" ht="12.75">
      <c r="A68" s="103" t="s">
        <v>85</v>
      </c>
      <c r="B68" s="104" t="s">
        <v>156</v>
      </c>
      <c r="C68" s="104" t="s">
        <v>41</v>
      </c>
      <c r="D68" s="105" t="s">
        <v>143</v>
      </c>
      <c r="E68" s="76" t="s">
        <v>24</v>
      </c>
      <c r="F68" s="80">
        <f t="shared" si="10"/>
        <v>83.7</v>
      </c>
      <c r="G68" s="80">
        <f t="shared" si="10"/>
        <v>85.4</v>
      </c>
      <c r="H68" s="80">
        <f t="shared" si="10"/>
        <v>87.8</v>
      </c>
      <c r="I68" s="107"/>
      <c r="J68" s="109"/>
      <c r="K68" s="109"/>
      <c r="L68" s="102"/>
    </row>
    <row r="69" spans="1:12" ht="12.75">
      <c r="A69" s="103"/>
      <c r="B69" s="104"/>
      <c r="C69" s="104"/>
      <c r="D69" s="105"/>
      <c r="E69" s="78" t="s">
        <v>25</v>
      </c>
      <c r="F69" s="80">
        <v>83.7</v>
      </c>
      <c r="G69" s="80">
        <v>85.4</v>
      </c>
      <c r="H69" s="80">
        <v>87.8</v>
      </c>
      <c r="I69" s="107"/>
      <c r="J69" s="109"/>
      <c r="K69" s="109"/>
      <c r="L69" s="102"/>
    </row>
    <row r="70" spans="1:12" ht="12.75">
      <c r="A70" s="36"/>
      <c r="B70" s="106" t="s">
        <v>21</v>
      </c>
      <c r="C70" s="106"/>
      <c r="D70" s="106"/>
      <c r="E70" s="74" t="s">
        <v>12</v>
      </c>
      <c r="F70" s="79">
        <f aca="true" t="shared" si="11" ref="F70:H71">F71</f>
        <v>327.6</v>
      </c>
      <c r="G70" s="79">
        <f t="shared" si="11"/>
        <v>334.1</v>
      </c>
      <c r="H70" s="79">
        <f t="shared" si="11"/>
        <v>343.8</v>
      </c>
      <c r="I70" s="107" t="s">
        <v>78</v>
      </c>
      <c r="J70" s="108">
        <v>1</v>
      </c>
      <c r="K70" s="108">
        <v>1</v>
      </c>
      <c r="L70" s="101">
        <v>1</v>
      </c>
    </row>
    <row r="71" spans="1:12" ht="12.75">
      <c r="A71" s="103" t="s">
        <v>86</v>
      </c>
      <c r="B71" s="104" t="s">
        <v>70</v>
      </c>
      <c r="C71" s="104" t="s">
        <v>180</v>
      </c>
      <c r="D71" s="105" t="s">
        <v>144</v>
      </c>
      <c r="E71" s="76" t="s">
        <v>24</v>
      </c>
      <c r="F71" s="80">
        <f t="shared" si="11"/>
        <v>327.6</v>
      </c>
      <c r="G71" s="80">
        <f t="shared" si="11"/>
        <v>334.1</v>
      </c>
      <c r="H71" s="80">
        <f t="shared" si="11"/>
        <v>343.8</v>
      </c>
      <c r="I71" s="107"/>
      <c r="J71" s="109"/>
      <c r="K71" s="109"/>
      <c r="L71" s="102"/>
    </row>
    <row r="72" spans="1:12" ht="12.75">
      <c r="A72" s="103"/>
      <c r="B72" s="104"/>
      <c r="C72" s="104"/>
      <c r="D72" s="105"/>
      <c r="E72" s="78" t="s">
        <v>25</v>
      </c>
      <c r="F72" s="80">
        <v>327.6</v>
      </c>
      <c r="G72" s="80">
        <v>334.1</v>
      </c>
      <c r="H72" s="80">
        <v>343.8</v>
      </c>
      <c r="I72" s="107"/>
      <c r="J72" s="109"/>
      <c r="K72" s="109"/>
      <c r="L72" s="102"/>
    </row>
    <row r="73" spans="1:12" ht="12.75">
      <c r="A73" s="36"/>
      <c r="B73" s="106" t="s">
        <v>21</v>
      </c>
      <c r="C73" s="106"/>
      <c r="D73" s="106"/>
      <c r="E73" s="74" t="s">
        <v>12</v>
      </c>
      <c r="F73" s="79">
        <f aca="true" t="shared" si="12" ref="F73:H74">F74</f>
        <v>28.3</v>
      </c>
      <c r="G73" s="79">
        <f t="shared" si="12"/>
        <v>28.9</v>
      </c>
      <c r="H73" s="79">
        <f t="shared" si="12"/>
        <v>29.7</v>
      </c>
      <c r="I73" s="107" t="s">
        <v>78</v>
      </c>
      <c r="J73" s="108">
        <v>1</v>
      </c>
      <c r="K73" s="108">
        <v>1</v>
      </c>
      <c r="L73" s="101">
        <v>1</v>
      </c>
    </row>
    <row r="74" spans="1:12" ht="12.75">
      <c r="A74" s="103" t="s">
        <v>87</v>
      </c>
      <c r="B74" s="104" t="s">
        <v>71</v>
      </c>
      <c r="C74" s="104" t="s">
        <v>64</v>
      </c>
      <c r="D74" s="105" t="s">
        <v>145</v>
      </c>
      <c r="E74" s="76" t="s">
        <v>24</v>
      </c>
      <c r="F74" s="80">
        <f t="shared" si="12"/>
        <v>28.3</v>
      </c>
      <c r="G74" s="80">
        <f t="shared" si="12"/>
        <v>28.9</v>
      </c>
      <c r="H74" s="80">
        <f t="shared" si="12"/>
        <v>29.7</v>
      </c>
      <c r="I74" s="107"/>
      <c r="J74" s="109"/>
      <c r="K74" s="109"/>
      <c r="L74" s="102"/>
    </row>
    <row r="75" spans="1:12" ht="12.75">
      <c r="A75" s="103"/>
      <c r="B75" s="104"/>
      <c r="C75" s="104"/>
      <c r="D75" s="105"/>
      <c r="E75" s="78" t="s">
        <v>25</v>
      </c>
      <c r="F75" s="80">
        <v>28.3</v>
      </c>
      <c r="G75" s="80">
        <v>28.9</v>
      </c>
      <c r="H75" s="80">
        <v>29.7</v>
      </c>
      <c r="I75" s="107"/>
      <c r="J75" s="109"/>
      <c r="K75" s="109"/>
      <c r="L75" s="102"/>
    </row>
    <row r="76" spans="1:12" ht="12.75">
      <c r="A76" s="36"/>
      <c r="B76" s="106" t="s">
        <v>21</v>
      </c>
      <c r="C76" s="106"/>
      <c r="D76" s="106"/>
      <c r="E76" s="74" t="s">
        <v>12</v>
      </c>
      <c r="F76" s="79">
        <f aca="true" t="shared" si="13" ref="F76:H77">F77</f>
        <v>5151.5</v>
      </c>
      <c r="G76" s="79">
        <f t="shared" si="13"/>
        <v>5254.5</v>
      </c>
      <c r="H76" s="79">
        <f t="shared" si="13"/>
        <v>5406.9</v>
      </c>
      <c r="I76" s="107" t="s">
        <v>78</v>
      </c>
      <c r="J76" s="108">
        <v>1</v>
      </c>
      <c r="K76" s="108">
        <v>1</v>
      </c>
      <c r="L76" s="101">
        <v>1</v>
      </c>
    </row>
    <row r="77" spans="1:12" ht="12.75">
      <c r="A77" s="103" t="s">
        <v>88</v>
      </c>
      <c r="B77" s="104" t="s">
        <v>157</v>
      </c>
      <c r="C77" s="104" t="s">
        <v>72</v>
      </c>
      <c r="D77" s="105" t="s">
        <v>146</v>
      </c>
      <c r="E77" s="76" t="s">
        <v>24</v>
      </c>
      <c r="F77" s="80">
        <f t="shared" si="13"/>
        <v>5151.5</v>
      </c>
      <c r="G77" s="80">
        <f t="shared" si="13"/>
        <v>5254.5</v>
      </c>
      <c r="H77" s="80">
        <f t="shared" si="13"/>
        <v>5406.9</v>
      </c>
      <c r="I77" s="107"/>
      <c r="J77" s="109"/>
      <c r="K77" s="109"/>
      <c r="L77" s="102"/>
    </row>
    <row r="78" spans="1:12" ht="12.75">
      <c r="A78" s="103"/>
      <c r="B78" s="104"/>
      <c r="C78" s="104"/>
      <c r="D78" s="105"/>
      <c r="E78" s="78" t="s">
        <v>25</v>
      </c>
      <c r="F78" s="80">
        <v>5151.5</v>
      </c>
      <c r="G78" s="80">
        <v>5254.5</v>
      </c>
      <c r="H78" s="80">
        <v>5406.9</v>
      </c>
      <c r="I78" s="107"/>
      <c r="J78" s="109"/>
      <c r="K78" s="109"/>
      <c r="L78" s="102"/>
    </row>
    <row r="79" spans="1:12" ht="12.75">
      <c r="A79" s="36"/>
      <c r="B79" s="106" t="s">
        <v>21</v>
      </c>
      <c r="C79" s="106"/>
      <c r="D79" s="106"/>
      <c r="E79" s="74" t="s">
        <v>12</v>
      </c>
      <c r="F79" s="79">
        <f aca="true" t="shared" si="14" ref="F79:H80">F80</f>
        <v>6437.2</v>
      </c>
      <c r="G79" s="79">
        <f t="shared" si="14"/>
        <v>6566</v>
      </c>
      <c r="H79" s="79">
        <f t="shared" si="14"/>
        <v>6756.4</v>
      </c>
      <c r="I79" s="107" t="s">
        <v>78</v>
      </c>
      <c r="J79" s="108">
        <v>1</v>
      </c>
      <c r="K79" s="108">
        <v>1</v>
      </c>
      <c r="L79" s="101">
        <v>1</v>
      </c>
    </row>
    <row r="80" spans="1:12" ht="12.75">
      <c r="A80" s="103" t="s">
        <v>89</v>
      </c>
      <c r="B80" s="104" t="s">
        <v>73</v>
      </c>
      <c r="C80" s="104" t="s">
        <v>74</v>
      </c>
      <c r="D80" s="105" t="s">
        <v>147</v>
      </c>
      <c r="E80" s="76" t="s">
        <v>24</v>
      </c>
      <c r="F80" s="80">
        <f t="shared" si="14"/>
        <v>6437.2</v>
      </c>
      <c r="G80" s="80">
        <f t="shared" si="14"/>
        <v>6566</v>
      </c>
      <c r="H80" s="80">
        <f t="shared" si="14"/>
        <v>6756.4</v>
      </c>
      <c r="I80" s="107"/>
      <c r="J80" s="109"/>
      <c r="K80" s="109"/>
      <c r="L80" s="102"/>
    </row>
    <row r="81" spans="1:12" ht="12.75">
      <c r="A81" s="103"/>
      <c r="B81" s="104"/>
      <c r="C81" s="104"/>
      <c r="D81" s="105"/>
      <c r="E81" s="78" t="s">
        <v>25</v>
      </c>
      <c r="F81" s="80">
        <v>6437.2</v>
      </c>
      <c r="G81" s="80">
        <v>6566</v>
      </c>
      <c r="H81" s="80">
        <v>6756.4</v>
      </c>
      <c r="I81" s="107"/>
      <c r="J81" s="109"/>
      <c r="K81" s="109"/>
      <c r="L81" s="102"/>
    </row>
    <row r="82" spans="1:12" ht="12.75">
      <c r="A82" s="36"/>
      <c r="B82" s="106" t="s">
        <v>21</v>
      </c>
      <c r="C82" s="106"/>
      <c r="D82" s="106"/>
      <c r="E82" s="74" t="s">
        <v>12</v>
      </c>
      <c r="F82" s="79">
        <f aca="true" t="shared" si="15" ref="F82:H83">F83</f>
        <v>432.2</v>
      </c>
      <c r="G82" s="79">
        <f t="shared" si="15"/>
        <v>440.9</v>
      </c>
      <c r="H82" s="79">
        <f t="shared" si="15"/>
        <v>453.7</v>
      </c>
      <c r="I82" s="107" t="s">
        <v>78</v>
      </c>
      <c r="J82" s="108">
        <v>1</v>
      </c>
      <c r="K82" s="108">
        <v>1</v>
      </c>
      <c r="L82" s="101">
        <v>1</v>
      </c>
    </row>
    <row r="83" spans="1:12" ht="17.25" customHeight="1">
      <c r="A83" s="103" t="s">
        <v>90</v>
      </c>
      <c r="B83" s="104" t="s">
        <v>75</v>
      </c>
      <c r="C83" s="104" t="s">
        <v>72</v>
      </c>
      <c r="D83" s="105" t="s">
        <v>148</v>
      </c>
      <c r="E83" s="76" t="s">
        <v>24</v>
      </c>
      <c r="F83" s="80">
        <f t="shared" si="15"/>
        <v>432.2</v>
      </c>
      <c r="G83" s="80">
        <f t="shared" si="15"/>
        <v>440.9</v>
      </c>
      <c r="H83" s="80">
        <f t="shared" si="15"/>
        <v>453.7</v>
      </c>
      <c r="I83" s="107"/>
      <c r="J83" s="109"/>
      <c r="K83" s="109"/>
      <c r="L83" s="102"/>
    </row>
    <row r="84" spans="1:12" ht="15" customHeight="1">
      <c r="A84" s="103"/>
      <c r="B84" s="104"/>
      <c r="C84" s="104"/>
      <c r="D84" s="105"/>
      <c r="E84" s="78" t="s">
        <v>25</v>
      </c>
      <c r="F84" s="80">
        <v>432.2</v>
      </c>
      <c r="G84" s="80">
        <v>440.9</v>
      </c>
      <c r="H84" s="80">
        <v>453.7</v>
      </c>
      <c r="I84" s="107"/>
      <c r="J84" s="109"/>
      <c r="K84" s="109"/>
      <c r="L84" s="102"/>
    </row>
    <row r="85" spans="1:12" ht="12.75">
      <c r="A85" s="36"/>
      <c r="B85" s="106" t="s">
        <v>21</v>
      </c>
      <c r="C85" s="106"/>
      <c r="D85" s="106"/>
      <c r="E85" s="74" t="s">
        <v>12</v>
      </c>
      <c r="F85" s="79">
        <f aca="true" t="shared" si="16" ref="F85:H86">F86</f>
        <v>17805.7</v>
      </c>
      <c r="G85" s="79">
        <f t="shared" si="16"/>
        <v>18161.8</v>
      </c>
      <c r="H85" s="79">
        <f t="shared" si="16"/>
        <v>18688.5</v>
      </c>
      <c r="I85" s="107" t="s">
        <v>78</v>
      </c>
      <c r="J85" s="108">
        <v>1</v>
      </c>
      <c r="K85" s="108">
        <v>1</v>
      </c>
      <c r="L85" s="101">
        <v>1</v>
      </c>
    </row>
    <row r="86" spans="1:12" ht="12" customHeight="1">
      <c r="A86" s="103" t="s">
        <v>91</v>
      </c>
      <c r="B86" s="104" t="s">
        <v>158</v>
      </c>
      <c r="C86" s="104" t="s">
        <v>74</v>
      </c>
      <c r="D86" s="105" t="s">
        <v>146</v>
      </c>
      <c r="E86" s="76" t="s">
        <v>24</v>
      </c>
      <c r="F86" s="80">
        <f t="shared" si="16"/>
        <v>17805.7</v>
      </c>
      <c r="G86" s="80">
        <f t="shared" si="16"/>
        <v>18161.8</v>
      </c>
      <c r="H86" s="80">
        <f t="shared" si="16"/>
        <v>18688.5</v>
      </c>
      <c r="I86" s="107"/>
      <c r="J86" s="109"/>
      <c r="K86" s="109"/>
      <c r="L86" s="102"/>
    </row>
    <row r="87" spans="1:12" ht="14.25" customHeight="1">
      <c r="A87" s="103"/>
      <c r="B87" s="104"/>
      <c r="C87" s="104"/>
      <c r="D87" s="105"/>
      <c r="E87" s="78" t="s">
        <v>25</v>
      </c>
      <c r="F87" s="80">
        <v>17805.7</v>
      </c>
      <c r="G87" s="80">
        <v>18161.8</v>
      </c>
      <c r="H87" s="80">
        <v>18688.5</v>
      </c>
      <c r="I87" s="107"/>
      <c r="J87" s="109"/>
      <c r="K87" s="109"/>
      <c r="L87" s="102"/>
    </row>
    <row r="88" spans="1:16" ht="12.75">
      <c r="A88" s="36"/>
      <c r="B88" s="106" t="s">
        <v>21</v>
      </c>
      <c r="C88" s="106"/>
      <c r="D88" s="106"/>
      <c r="E88" s="74" t="s">
        <v>12</v>
      </c>
      <c r="F88" s="79">
        <f aca="true" t="shared" si="17" ref="F88:H89">F89</f>
        <v>51.6</v>
      </c>
      <c r="G88" s="79">
        <f t="shared" si="17"/>
        <v>52.6</v>
      </c>
      <c r="H88" s="79">
        <f t="shared" si="17"/>
        <v>54.2</v>
      </c>
      <c r="I88" s="107" t="s">
        <v>78</v>
      </c>
      <c r="J88" s="108">
        <v>1</v>
      </c>
      <c r="K88" s="108">
        <v>1</v>
      </c>
      <c r="L88" s="101">
        <v>1</v>
      </c>
      <c r="N88" s="87"/>
      <c r="O88" s="87"/>
      <c r="P88" s="87"/>
    </row>
    <row r="89" spans="1:12" ht="12.75">
      <c r="A89" s="103" t="s">
        <v>92</v>
      </c>
      <c r="B89" s="104" t="s">
        <v>160</v>
      </c>
      <c r="C89" s="104" t="s">
        <v>72</v>
      </c>
      <c r="D89" s="105" t="s">
        <v>146</v>
      </c>
      <c r="E89" s="76" t="s">
        <v>24</v>
      </c>
      <c r="F89" s="80">
        <f t="shared" si="17"/>
        <v>51.6</v>
      </c>
      <c r="G89" s="80">
        <f t="shared" si="17"/>
        <v>52.6</v>
      </c>
      <c r="H89" s="80">
        <f t="shared" si="17"/>
        <v>54.2</v>
      </c>
      <c r="I89" s="107"/>
      <c r="J89" s="109"/>
      <c r="K89" s="109"/>
      <c r="L89" s="102"/>
    </row>
    <row r="90" spans="1:12" ht="12.75">
      <c r="A90" s="103"/>
      <c r="B90" s="104"/>
      <c r="C90" s="104"/>
      <c r="D90" s="105"/>
      <c r="E90" s="78" t="s">
        <v>25</v>
      </c>
      <c r="F90" s="80">
        <v>51.6</v>
      </c>
      <c r="G90" s="80">
        <v>52.6</v>
      </c>
      <c r="H90" s="80">
        <v>54.2</v>
      </c>
      <c r="I90" s="107"/>
      <c r="J90" s="109"/>
      <c r="K90" s="109"/>
      <c r="L90" s="102"/>
    </row>
    <row r="91" spans="1:12" ht="12.75">
      <c r="A91" s="36"/>
      <c r="B91" s="106" t="s">
        <v>21</v>
      </c>
      <c r="C91" s="106"/>
      <c r="D91" s="106"/>
      <c r="E91" s="74" t="s">
        <v>12</v>
      </c>
      <c r="F91" s="79">
        <f aca="true" t="shared" si="18" ref="F91:H92">F92</f>
        <v>1571.9</v>
      </c>
      <c r="G91" s="79">
        <f t="shared" si="18"/>
        <v>1603.4</v>
      </c>
      <c r="H91" s="79">
        <f t="shared" si="18"/>
        <v>1649.9</v>
      </c>
      <c r="I91" s="107" t="s">
        <v>78</v>
      </c>
      <c r="J91" s="108">
        <v>1</v>
      </c>
      <c r="K91" s="108">
        <v>1</v>
      </c>
      <c r="L91" s="101">
        <v>1</v>
      </c>
    </row>
    <row r="92" spans="1:12" ht="12.75">
      <c r="A92" s="103" t="s">
        <v>159</v>
      </c>
      <c r="B92" s="104" t="s">
        <v>76</v>
      </c>
      <c r="C92" s="104" t="s">
        <v>77</v>
      </c>
      <c r="D92" s="105" t="s">
        <v>149</v>
      </c>
      <c r="E92" s="76" t="s">
        <v>24</v>
      </c>
      <c r="F92" s="80">
        <f t="shared" si="18"/>
        <v>1571.9</v>
      </c>
      <c r="G92" s="80">
        <f t="shared" si="18"/>
        <v>1603.4</v>
      </c>
      <c r="H92" s="80">
        <f t="shared" si="18"/>
        <v>1649.9</v>
      </c>
      <c r="I92" s="107"/>
      <c r="J92" s="109"/>
      <c r="K92" s="109"/>
      <c r="L92" s="102"/>
    </row>
    <row r="93" spans="1:12" ht="12.75">
      <c r="A93" s="103"/>
      <c r="B93" s="104"/>
      <c r="C93" s="104"/>
      <c r="D93" s="105"/>
      <c r="E93" s="78" t="s">
        <v>25</v>
      </c>
      <c r="F93" s="80">
        <v>1571.9</v>
      </c>
      <c r="G93" s="80">
        <v>1603.4</v>
      </c>
      <c r="H93" s="80">
        <v>1649.9</v>
      </c>
      <c r="I93" s="107"/>
      <c r="J93" s="109"/>
      <c r="K93" s="109"/>
      <c r="L93" s="102"/>
    </row>
    <row r="94" spans="1:12" ht="12.75">
      <c r="A94" s="36"/>
      <c r="B94" s="106" t="s">
        <v>21</v>
      </c>
      <c r="C94" s="106"/>
      <c r="D94" s="106"/>
      <c r="E94" s="74" t="s">
        <v>12</v>
      </c>
      <c r="F94" s="79">
        <f aca="true" t="shared" si="19" ref="F94:H95">F95</f>
        <v>1109.5</v>
      </c>
      <c r="G94" s="79">
        <f t="shared" si="19"/>
        <v>1131.6</v>
      </c>
      <c r="H94" s="79">
        <f t="shared" si="19"/>
        <v>1164.5</v>
      </c>
      <c r="I94" s="107" t="s">
        <v>78</v>
      </c>
      <c r="J94" s="108">
        <v>1</v>
      </c>
      <c r="K94" s="108">
        <v>1</v>
      </c>
      <c r="L94" s="101">
        <v>1</v>
      </c>
    </row>
    <row r="95" spans="1:12" ht="12.75">
      <c r="A95" s="103" t="s">
        <v>161</v>
      </c>
      <c r="B95" s="104" t="s">
        <v>165</v>
      </c>
      <c r="C95" s="104" t="s">
        <v>163</v>
      </c>
      <c r="D95" s="105" t="s">
        <v>164</v>
      </c>
      <c r="E95" s="76" t="s">
        <v>24</v>
      </c>
      <c r="F95" s="80">
        <f t="shared" si="19"/>
        <v>1109.5</v>
      </c>
      <c r="G95" s="80">
        <f t="shared" si="19"/>
        <v>1131.6</v>
      </c>
      <c r="H95" s="80">
        <f t="shared" si="19"/>
        <v>1164.5</v>
      </c>
      <c r="I95" s="107"/>
      <c r="J95" s="109"/>
      <c r="K95" s="109"/>
      <c r="L95" s="102"/>
    </row>
    <row r="96" spans="1:12" ht="12.75">
      <c r="A96" s="103"/>
      <c r="B96" s="104"/>
      <c r="C96" s="104"/>
      <c r="D96" s="105"/>
      <c r="E96" s="78" t="s">
        <v>25</v>
      </c>
      <c r="F96" s="80">
        <v>1109.5</v>
      </c>
      <c r="G96" s="80">
        <v>1131.6</v>
      </c>
      <c r="H96" s="80">
        <v>1164.5</v>
      </c>
      <c r="I96" s="107"/>
      <c r="J96" s="109"/>
      <c r="K96" s="109"/>
      <c r="L96" s="102"/>
    </row>
    <row r="97" spans="1:12" ht="12.75" customHeight="1">
      <c r="A97" s="36"/>
      <c r="B97" s="106" t="s">
        <v>21</v>
      </c>
      <c r="C97" s="106"/>
      <c r="D97" s="106"/>
      <c r="E97" s="74" t="s">
        <v>12</v>
      </c>
      <c r="F97" s="79">
        <f aca="true" t="shared" si="20" ref="F97:H98">F98</f>
        <v>1618</v>
      </c>
      <c r="G97" s="79">
        <f t="shared" si="20"/>
        <v>1650.3</v>
      </c>
      <c r="H97" s="79">
        <f t="shared" si="20"/>
        <v>1698.2</v>
      </c>
      <c r="I97" s="107" t="s">
        <v>78</v>
      </c>
      <c r="J97" s="108">
        <v>1</v>
      </c>
      <c r="K97" s="108">
        <v>1</v>
      </c>
      <c r="L97" s="101">
        <v>1</v>
      </c>
    </row>
    <row r="98" spans="1:12" ht="28.5" customHeight="1">
      <c r="A98" s="103" t="s">
        <v>162</v>
      </c>
      <c r="B98" s="104" t="s">
        <v>166</v>
      </c>
      <c r="C98" s="104" t="s">
        <v>163</v>
      </c>
      <c r="D98" s="105" t="s">
        <v>164</v>
      </c>
      <c r="E98" s="76" t="s">
        <v>24</v>
      </c>
      <c r="F98" s="80">
        <f t="shared" si="20"/>
        <v>1618</v>
      </c>
      <c r="G98" s="80">
        <f t="shared" si="20"/>
        <v>1650.3</v>
      </c>
      <c r="H98" s="80">
        <f t="shared" si="20"/>
        <v>1698.2</v>
      </c>
      <c r="I98" s="107"/>
      <c r="J98" s="109"/>
      <c r="K98" s="109"/>
      <c r="L98" s="102"/>
    </row>
    <row r="99" spans="1:12" ht="18" customHeight="1">
      <c r="A99" s="103"/>
      <c r="B99" s="104"/>
      <c r="C99" s="104"/>
      <c r="D99" s="105"/>
      <c r="E99" s="78" t="s">
        <v>25</v>
      </c>
      <c r="F99" s="80">
        <v>1618</v>
      </c>
      <c r="G99" s="80">
        <v>1650.3</v>
      </c>
      <c r="H99" s="80">
        <v>1698.2</v>
      </c>
      <c r="I99" s="107"/>
      <c r="J99" s="109"/>
      <c r="K99" s="109"/>
      <c r="L99" s="102"/>
    </row>
    <row r="100" spans="1:12" ht="12.75">
      <c r="A100" s="35" t="s">
        <v>93</v>
      </c>
      <c r="B100" s="114" t="s">
        <v>79</v>
      </c>
      <c r="C100" s="114"/>
      <c r="D100" s="114"/>
      <c r="E100" s="28" t="s">
        <v>12</v>
      </c>
      <c r="F100" s="29">
        <f aca="true" t="shared" si="21" ref="F100:H102">F101</f>
        <v>188334</v>
      </c>
      <c r="G100" s="29">
        <f t="shared" si="21"/>
        <v>188200</v>
      </c>
      <c r="H100" s="29">
        <f t="shared" si="21"/>
        <v>188100</v>
      </c>
      <c r="I100" s="30" t="s">
        <v>13</v>
      </c>
      <c r="J100" s="31" t="s">
        <v>13</v>
      </c>
      <c r="K100" s="31" t="s">
        <v>13</v>
      </c>
      <c r="L100" s="39" t="s">
        <v>13</v>
      </c>
    </row>
    <row r="101" spans="1:12" ht="12.75">
      <c r="A101" s="36"/>
      <c r="B101" s="106" t="s">
        <v>21</v>
      </c>
      <c r="C101" s="106"/>
      <c r="D101" s="106"/>
      <c r="E101" s="74" t="s">
        <v>12</v>
      </c>
      <c r="F101" s="79">
        <f t="shared" si="21"/>
        <v>188334</v>
      </c>
      <c r="G101" s="79">
        <f t="shared" si="21"/>
        <v>188200</v>
      </c>
      <c r="H101" s="79">
        <f t="shared" si="21"/>
        <v>188100</v>
      </c>
      <c r="I101" s="107" t="s">
        <v>78</v>
      </c>
      <c r="J101" s="112">
        <v>1</v>
      </c>
      <c r="K101" s="112">
        <v>1</v>
      </c>
      <c r="L101" s="110">
        <v>1</v>
      </c>
    </row>
    <row r="102" spans="1:12" ht="12.75">
      <c r="A102" s="103" t="s">
        <v>94</v>
      </c>
      <c r="B102" s="104" t="s">
        <v>96</v>
      </c>
      <c r="C102" s="104" t="s">
        <v>95</v>
      </c>
      <c r="D102" s="105" t="s">
        <v>150</v>
      </c>
      <c r="E102" s="76" t="s">
        <v>24</v>
      </c>
      <c r="F102" s="80">
        <f t="shared" si="21"/>
        <v>188334</v>
      </c>
      <c r="G102" s="80">
        <f t="shared" si="21"/>
        <v>188200</v>
      </c>
      <c r="H102" s="80">
        <f t="shared" si="21"/>
        <v>188100</v>
      </c>
      <c r="I102" s="107"/>
      <c r="J102" s="112"/>
      <c r="K102" s="112"/>
      <c r="L102" s="110"/>
    </row>
    <row r="103" spans="1:12" ht="30" customHeight="1" thickBot="1">
      <c r="A103" s="115"/>
      <c r="B103" s="116"/>
      <c r="C103" s="116"/>
      <c r="D103" s="118"/>
      <c r="E103" s="81" t="s">
        <v>25</v>
      </c>
      <c r="F103" s="82">
        <v>188334</v>
      </c>
      <c r="G103" s="82">
        <v>188200</v>
      </c>
      <c r="H103" s="82">
        <v>188100</v>
      </c>
      <c r="I103" s="117"/>
      <c r="J103" s="113"/>
      <c r="K103" s="113"/>
      <c r="L103" s="111"/>
    </row>
    <row r="105" spans="1:12" ht="16.5" customHeight="1">
      <c r="A105" s="147" t="s">
        <v>97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</row>
    <row r="106" spans="1:12" ht="12" customHeight="1">
      <c r="A106" s="148" t="s">
        <v>98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</row>
    <row r="107" spans="1:12" ht="16.5" customHeight="1">
      <c r="A107" s="149" t="s">
        <v>167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</row>
    <row r="110" ht="38.25" customHeight="1">
      <c r="F110" s="61"/>
    </row>
  </sheetData>
  <sheetProtection/>
  <mergeCells count="241">
    <mergeCell ref="D98:D99"/>
    <mergeCell ref="I94:I96"/>
    <mergeCell ref="J94:J96"/>
    <mergeCell ref="K94:K96"/>
    <mergeCell ref="L94:L96"/>
    <mergeCell ref="I97:I99"/>
    <mergeCell ref="J97:J99"/>
    <mergeCell ref="K97:K99"/>
    <mergeCell ref="L97:L99"/>
    <mergeCell ref="L37:L39"/>
    <mergeCell ref="B94:D94"/>
    <mergeCell ref="B97:D97"/>
    <mergeCell ref="A95:A96"/>
    <mergeCell ref="A98:A99"/>
    <mergeCell ref="B95:B96"/>
    <mergeCell ref="C95:C96"/>
    <mergeCell ref="D95:D96"/>
    <mergeCell ref="C98:C99"/>
    <mergeCell ref="B98:B99"/>
    <mergeCell ref="B37:D37"/>
    <mergeCell ref="A38:A39"/>
    <mergeCell ref="B38:B39"/>
    <mergeCell ref="C38:C39"/>
    <mergeCell ref="D38:D39"/>
    <mergeCell ref="I37:I39"/>
    <mergeCell ref="A105:L105"/>
    <mergeCell ref="A106:L106"/>
    <mergeCell ref="A107:L107"/>
    <mergeCell ref="A41:A42"/>
    <mergeCell ref="C44:C45"/>
    <mergeCell ref="B44:B45"/>
    <mergeCell ref="A44:A45"/>
    <mergeCell ref="B43:D43"/>
    <mergeCell ref="L43:L45"/>
    <mergeCell ref="B41:B42"/>
    <mergeCell ref="E10:E19"/>
    <mergeCell ref="B22:D22"/>
    <mergeCell ref="A10:A19"/>
    <mergeCell ref="B10:B19"/>
    <mergeCell ref="C10:C19"/>
    <mergeCell ref="D10:D19"/>
    <mergeCell ref="B21:D21"/>
    <mergeCell ref="B23:D23"/>
    <mergeCell ref="B24:D24"/>
    <mergeCell ref="B25:D25"/>
    <mergeCell ref="B34:D34"/>
    <mergeCell ref="B35:D35"/>
    <mergeCell ref="B36:D36"/>
    <mergeCell ref="B29:D29"/>
    <mergeCell ref="B32:D32"/>
    <mergeCell ref="B33:D33"/>
    <mergeCell ref="B26:D26"/>
    <mergeCell ref="A4:L4"/>
    <mergeCell ref="A5:L5"/>
    <mergeCell ref="A6:L6"/>
    <mergeCell ref="A7:L7"/>
    <mergeCell ref="A8:L8"/>
    <mergeCell ref="L23:L34"/>
    <mergeCell ref="J23:J34"/>
    <mergeCell ref="I23:I34"/>
    <mergeCell ref="B30:D30"/>
    <mergeCell ref="B31:D31"/>
    <mergeCell ref="B27:D27"/>
    <mergeCell ref="B28:D28"/>
    <mergeCell ref="F10:F19"/>
    <mergeCell ref="H10:H19"/>
    <mergeCell ref="G10:G19"/>
    <mergeCell ref="J11:L11"/>
    <mergeCell ref="J12:J19"/>
    <mergeCell ref="L12:L19"/>
    <mergeCell ref="I10:L10"/>
    <mergeCell ref="I11:I19"/>
    <mergeCell ref="C41:C42"/>
    <mergeCell ref="D41:D42"/>
    <mergeCell ref="D44:D45"/>
    <mergeCell ref="L40:L42"/>
    <mergeCell ref="J40:J42"/>
    <mergeCell ref="I40:I42"/>
    <mergeCell ref="B40:D40"/>
    <mergeCell ref="K23:K34"/>
    <mergeCell ref="K12:K19"/>
    <mergeCell ref="I43:I45"/>
    <mergeCell ref="K43:K45"/>
    <mergeCell ref="K40:K42"/>
    <mergeCell ref="J43:J45"/>
    <mergeCell ref="J37:J39"/>
    <mergeCell ref="K37:K39"/>
    <mergeCell ref="L46:L48"/>
    <mergeCell ref="A47:A48"/>
    <mergeCell ref="B47:B48"/>
    <mergeCell ref="C47:C48"/>
    <mergeCell ref="D47:D48"/>
    <mergeCell ref="B46:D46"/>
    <mergeCell ref="I46:I48"/>
    <mergeCell ref="J46:J48"/>
    <mergeCell ref="K46:K48"/>
    <mergeCell ref="L49:L51"/>
    <mergeCell ref="A50:A51"/>
    <mergeCell ref="B50:B51"/>
    <mergeCell ref="C50:C51"/>
    <mergeCell ref="D50:D51"/>
    <mergeCell ref="B49:D49"/>
    <mergeCell ref="I49:I51"/>
    <mergeCell ref="J49:J51"/>
    <mergeCell ref="K49:K51"/>
    <mergeCell ref="A102:A103"/>
    <mergeCell ref="B102:B103"/>
    <mergeCell ref="C102:C103"/>
    <mergeCell ref="B101:D101"/>
    <mergeCell ref="I101:I103"/>
    <mergeCell ref="D102:D103"/>
    <mergeCell ref="B52:D52"/>
    <mergeCell ref="I52:I54"/>
    <mergeCell ref="J52:J54"/>
    <mergeCell ref="K52:K54"/>
    <mergeCell ref="L101:L103"/>
    <mergeCell ref="J101:J103"/>
    <mergeCell ref="K101:K103"/>
    <mergeCell ref="L52:L54"/>
    <mergeCell ref="B100:D100"/>
    <mergeCell ref="J55:J57"/>
    <mergeCell ref="K55:K57"/>
    <mergeCell ref="L55:L57"/>
    <mergeCell ref="B58:D58"/>
    <mergeCell ref="B55:D55"/>
    <mergeCell ref="I55:I57"/>
    <mergeCell ref="I58:I60"/>
    <mergeCell ref="J58:J60"/>
    <mergeCell ref="K58:K60"/>
    <mergeCell ref="L58:L60"/>
    <mergeCell ref="A56:A57"/>
    <mergeCell ref="B56:B57"/>
    <mergeCell ref="C56:C57"/>
    <mergeCell ref="D56:D57"/>
    <mergeCell ref="A53:A54"/>
    <mergeCell ref="B53:B54"/>
    <mergeCell ref="C53:C54"/>
    <mergeCell ref="D53:D54"/>
    <mergeCell ref="A59:A60"/>
    <mergeCell ref="B59:B60"/>
    <mergeCell ref="C59:C60"/>
    <mergeCell ref="D59:D60"/>
    <mergeCell ref="L61:L63"/>
    <mergeCell ref="A62:A63"/>
    <mergeCell ref="B62:B63"/>
    <mergeCell ref="C62:C63"/>
    <mergeCell ref="D62:D63"/>
    <mergeCell ref="B61:D61"/>
    <mergeCell ref="I61:I63"/>
    <mergeCell ref="J61:J63"/>
    <mergeCell ref="K61:K63"/>
    <mergeCell ref="L64:L66"/>
    <mergeCell ref="A65:A66"/>
    <mergeCell ref="B65:B66"/>
    <mergeCell ref="C65:C66"/>
    <mergeCell ref="D65:D66"/>
    <mergeCell ref="B64:D64"/>
    <mergeCell ref="I64:I66"/>
    <mergeCell ref="J64:J66"/>
    <mergeCell ref="K64:K66"/>
    <mergeCell ref="L67:L69"/>
    <mergeCell ref="A68:A69"/>
    <mergeCell ref="B68:B69"/>
    <mergeCell ref="C68:C69"/>
    <mergeCell ref="D68:D69"/>
    <mergeCell ref="B67:D67"/>
    <mergeCell ref="I67:I69"/>
    <mergeCell ref="J67:J69"/>
    <mergeCell ref="K67:K69"/>
    <mergeCell ref="L70:L72"/>
    <mergeCell ref="A71:A72"/>
    <mergeCell ref="B71:B72"/>
    <mergeCell ref="C71:C72"/>
    <mergeCell ref="D71:D72"/>
    <mergeCell ref="B70:D70"/>
    <mergeCell ref="I70:I72"/>
    <mergeCell ref="J70:J72"/>
    <mergeCell ref="K70:K72"/>
    <mergeCell ref="L73:L75"/>
    <mergeCell ref="A74:A75"/>
    <mergeCell ref="B74:B75"/>
    <mergeCell ref="C74:C75"/>
    <mergeCell ref="D74:D75"/>
    <mergeCell ref="B73:D73"/>
    <mergeCell ref="I73:I75"/>
    <mergeCell ref="J73:J75"/>
    <mergeCell ref="K73:K75"/>
    <mergeCell ref="L76:L78"/>
    <mergeCell ref="A77:A78"/>
    <mergeCell ref="B77:B78"/>
    <mergeCell ref="C77:C78"/>
    <mergeCell ref="D77:D78"/>
    <mergeCell ref="B76:D76"/>
    <mergeCell ref="I76:I78"/>
    <mergeCell ref="J76:J78"/>
    <mergeCell ref="K76:K78"/>
    <mergeCell ref="L79:L81"/>
    <mergeCell ref="A80:A81"/>
    <mergeCell ref="B80:B81"/>
    <mergeCell ref="C80:C81"/>
    <mergeCell ref="D80:D81"/>
    <mergeCell ref="B79:D79"/>
    <mergeCell ref="I79:I81"/>
    <mergeCell ref="J79:J81"/>
    <mergeCell ref="K79:K81"/>
    <mergeCell ref="L82:L84"/>
    <mergeCell ref="A83:A84"/>
    <mergeCell ref="B83:B84"/>
    <mergeCell ref="C83:C84"/>
    <mergeCell ref="D83:D84"/>
    <mergeCell ref="B82:D82"/>
    <mergeCell ref="I82:I84"/>
    <mergeCell ref="J82:J84"/>
    <mergeCell ref="K82:K84"/>
    <mergeCell ref="L85:L87"/>
    <mergeCell ref="A86:A87"/>
    <mergeCell ref="B86:B87"/>
    <mergeCell ref="C86:C87"/>
    <mergeCell ref="D86:D87"/>
    <mergeCell ref="B85:D85"/>
    <mergeCell ref="I85:I87"/>
    <mergeCell ref="J85:J87"/>
    <mergeCell ref="K85:K87"/>
    <mergeCell ref="L88:L90"/>
    <mergeCell ref="A89:A90"/>
    <mergeCell ref="B89:B90"/>
    <mergeCell ref="C89:C90"/>
    <mergeCell ref="D89:D90"/>
    <mergeCell ref="B88:D88"/>
    <mergeCell ref="I88:I90"/>
    <mergeCell ref="J88:J90"/>
    <mergeCell ref="K88:K90"/>
    <mergeCell ref="L91:L93"/>
    <mergeCell ref="A92:A93"/>
    <mergeCell ref="B92:B93"/>
    <mergeCell ref="C92:C93"/>
    <mergeCell ref="D92:D93"/>
    <mergeCell ref="B91:D91"/>
    <mergeCell ref="I91:I93"/>
    <mergeCell ref="J91:J93"/>
    <mergeCell ref="K91:K93"/>
  </mergeCells>
  <conditionalFormatting sqref="B46:D46 A49:A50 B43:D43 A46:A47 B40:D40 A43:A44 L35:L37 B49:D49 M9:M54 A100:A102 E40:H51 F102:H103 B101:H101 J101:L101 B9:L22 A9:A37 L100 A104:L104 B35:K35 A40:A41 N9:N23 N35:N54 A1:N8 O1:IV54 M100:IV107 A108:IV65536">
    <cfRule type="cellIs" priority="50" dxfId="9" operator="equal" stopIfTrue="1">
      <formula>0</formula>
    </cfRule>
  </conditionalFormatting>
  <conditionalFormatting sqref="B23:B34 C23:L23 B100:K100 H30:L34 I28:L29 E28:H28 H25:L27 I24:L24 B38:D38 F38:H39 F37:K37 B36:K36">
    <cfRule type="cellIs" priority="51" dxfId="3" operator="equal" stopIfTrue="1">
      <formula>0</formula>
    </cfRule>
  </conditionalFormatting>
  <conditionalFormatting sqref="A52:A53 B52:D52 E52:H54 M55:IV57">
    <cfRule type="cellIs" priority="49" dxfId="9" operator="equal" stopIfTrue="1">
      <formula>0</formula>
    </cfRule>
  </conditionalFormatting>
  <conditionalFormatting sqref="B55:D55 E55:H57 M58:IV60">
    <cfRule type="cellIs" priority="48" dxfId="9" operator="equal" stopIfTrue="1">
      <formula>0</formula>
    </cfRule>
  </conditionalFormatting>
  <conditionalFormatting sqref="A58:A59 B58:D58 E58:H60 M61:IV63">
    <cfRule type="cellIs" priority="47" dxfId="9" operator="equal" stopIfTrue="1">
      <formula>0</formula>
    </cfRule>
  </conditionalFormatting>
  <conditionalFormatting sqref="A61:A62 B61:D61 E61:H63 M64:IV66">
    <cfRule type="cellIs" priority="46" dxfId="9" operator="equal" stopIfTrue="1">
      <formula>0</formula>
    </cfRule>
  </conditionalFormatting>
  <conditionalFormatting sqref="A64:A65 B64:D64 E64:H66 M67:IV69">
    <cfRule type="cellIs" priority="45" dxfId="9" operator="equal" stopIfTrue="1">
      <formula>0</formula>
    </cfRule>
  </conditionalFormatting>
  <conditionalFormatting sqref="A67:A68 B67:D67 E67:H69 M70:IV72">
    <cfRule type="cellIs" priority="44" dxfId="9" operator="equal" stopIfTrue="1">
      <formula>0</formula>
    </cfRule>
  </conditionalFormatting>
  <conditionalFormatting sqref="A70:A71 B70:D70 E70:H72 M73:IV75">
    <cfRule type="cellIs" priority="43" dxfId="9" operator="equal" stopIfTrue="1">
      <formula>0</formula>
    </cfRule>
  </conditionalFormatting>
  <conditionalFormatting sqref="A73:A74 B73:D73 E73:H75 M76:IV78">
    <cfRule type="cellIs" priority="42" dxfId="9" operator="equal" stopIfTrue="1">
      <formula>0</formula>
    </cfRule>
  </conditionalFormatting>
  <conditionalFormatting sqref="A76:A77 B76:D76 E76:H78 M79:IV81">
    <cfRule type="cellIs" priority="41" dxfId="9" operator="equal" stopIfTrue="1">
      <formula>0</formula>
    </cfRule>
  </conditionalFormatting>
  <conditionalFormatting sqref="A79:A80 B79:D79 E79:H81 M82:IV84">
    <cfRule type="cellIs" priority="40" dxfId="9" operator="equal" stopIfTrue="1">
      <formula>0</formula>
    </cfRule>
  </conditionalFormatting>
  <conditionalFormatting sqref="A82:A83 B82:D82 E82:H84 M85:IV87">
    <cfRule type="cellIs" priority="39" dxfId="9" operator="equal" stopIfTrue="1">
      <formula>0</formula>
    </cfRule>
  </conditionalFormatting>
  <conditionalFormatting sqref="A85:A86 B85:D85 E85:H87 M90 O90:IV90 M88:IV89">
    <cfRule type="cellIs" priority="38" dxfId="9" operator="equal" stopIfTrue="1">
      <formula>0</formula>
    </cfRule>
  </conditionalFormatting>
  <conditionalFormatting sqref="A88:A89 B88:D88 E88:H90 M93:IV99 M91:M92 O91:IV92">
    <cfRule type="cellIs" priority="37" dxfId="9" operator="equal" stopIfTrue="1">
      <formula>0</formula>
    </cfRule>
  </conditionalFormatting>
  <conditionalFormatting sqref="A91:A92 B91:D91 E91:H99">
    <cfRule type="cellIs" priority="36" dxfId="9" operator="equal" stopIfTrue="1">
      <formula>0</formula>
    </cfRule>
  </conditionalFormatting>
  <conditionalFormatting sqref="J76:J94 J97">
    <cfRule type="cellIs" priority="28" dxfId="9" operator="equal" stopIfTrue="1">
      <formula>0</formula>
    </cfRule>
  </conditionalFormatting>
  <conditionalFormatting sqref="I40:I49 I52:I63">
    <cfRule type="cellIs" priority="31" dxfId="9" operator="equal" stopIfTrue="1">
      <formula>0</formula>
    </cfRule>
  </conditionalFormatting>
  <conditionalFormatting sqref="I64:I93">
    <cfRule type="cellIs" priority="30" dxfId="9" operator="equal" stopIfTrue="1">
      <formula>0</formula>
    </cfRule>
  </conditionalFormatting>
  <conditionalFormatting sqref="J40:J49 J52:J75">
    <cfRule type="cellIs" priority="29" dxfId="9" operator="equal" stopIfTrue="1">
      <formula>0</formula>
    </cfRule>
  </conditionalFormatting>
  <conditionalFormatting sqref="E102:E103">
    <cfRule type="cellIs" priority="27" dxfId="9" operator="equal" stopIfTrue="1">
      <formula>0</formula>
    </cfRule>
  </conditionalFormatting>
  <conditionalFormatting sqref="I101:I103">
    <cfRule type="cellIs" priority="19" dxfId="9" operator="equal" stopIfTrue="1">
      <formula>0</formula>
    </cfRule>
  </conditionalFormatting>
  <conditionalFormatting sqref="A105:A107">
    <cfRule type="cellIs" priority="18" dxfId="9" operator="equal" stopIfTrue="1">
      <formula>0</formula>
    </cfRule>
  </conditionalFormatting>
  <conditionalFormatting sqref="A56">
    <cfRule type="cellIs" priority="17" dxfId="9" operator="equal" stopIfTrue="1">
      <formula>0</formula>
    </cfRule>
  </conditionalFormatting>
  <conditionalFormatting sqref="A55">
    <cfRule type="cellIs" priority="16" dxfId="9" operator="equal" stopIfTrue="1">
      <formula>0</formula>
    </cfRule>
  </conditionalFormatting>
  <conditionalFormatting sqref="B37:D37">
    <cfRule type="cellIs" priority="15" dxfId="9" operator="equal" stopIfTrue="1">
      <formula>0</formula>
    </cfRule>
  </conditionalFormatting>
  <conditionalFormatting sqref="A38">
    <cfRule type="cellIs" priority="14" dxfId="9" operator="equal" stopIfTrue="1">
      <formula>0</formula>
    </cfRule>
  </conditionalFormatting>
  <conditionalFormatting sqref="E37:E39">
    <cfRule type="cellIs" priority="13" dxfId="9" operator="equal" stopIfTrue="1">
      <formula>0</formula>
    </cfRule>
  </conditionalFormatting>
  <conditionalFormatting sqref="B94:D94">
    <cfRule type="cellIs" priority="12" dxfId="9" operator="equal" stopIfTrue="1">
      <formula>0</formula>
    </cfRule>
  </conditionalFormatting>
  <conditionalFormatting sqref="B97:D97">
    <cfRule type="cellIs" priority="11" dxfId="9" operator="equal" stopIfTrue="1">
      <formula>0</formula>
    </cfRule>
  </conditionalFormatting>
  <conditionalFormatting sqref="A95">
    <cfRule type="cellIs" priority="10" dxfId="9" operator="equal" stopIfTrue="1">
      <formula>0</formula>
    </cfRule>
  </conditionalFormatting>
  <conditionalFormatting sqref="A98">
    <cfRule type="cellIs" priority="9" dxfId="9" operator="equal" stopIfTrue="1">
      <formula>0</formula>
    </cfRule>
  </conditionalFormatting>
  <conditionalFormatting sqref="I94:I96">
    <cfRule type="cellIs" priority="8" dxfId="9" operator="equal" stopIfTrue="1">
      <formula>0</formula>
    </cfRule>
  </conditionalFormatting>
  <conditionalFormatting sqref="I97:I99">
    <cfRule type="cellIs" priority="7" dxfId="9" operator="equal" stopIfTrue="1">
      <formula>0</formula>
    </cfRule>
  </conditionalFormatting>
  <conditionalFormatting sqref="K40:L42">
    <cfRule type="cellIs" priority="6" dxfId="9" operator="equal" stopIfTrue="1">
      <formula>0</formula>
    </cfRule>
  </conditionalFormatting>
  <conditionalFormatting sqref="K43:L54">
    <cfRule type="cellIs" priority="5" dxfId="9" operator="equal" stopIfTrue="1">
      <formula>0</formula>
    </cfRule>
  </conditionalFormatting>
  <conditionalFormatting sqref="K55:L75">
    <cfRule type="cellIs" priority="4" dxfId="9" operator="equal" stopIfTrue="1">
      <formula>0</formula>
    </cfRule>
  </conditionalFormatting>
  <conditionalFormatting sqref="K76:L96">
    <cfRule type="cellIs" priority="3" dxfId="9" operator="equal" stopIfTrue="1">
      <formula>0</formula>
    </cfRule>
  </conditionalFormatting>
  <conditionalFormatting sqref="K97:L99">
    <cfRule type="cellIs" priority="2" dxfId="9" operator="equal" stopIfTrue="1">
      <formula>0</formula>
    </cfRule>
  </conditionalFormatting>
  <conditionalFormatting sqref="N90:N92">
    <cfRule type="cellIs" priority="1" dxfId="9" operator="equal" stopIfTrue="1">
      <formula>0</formula>
    </cfRule>
  </conditionalFormatting>
  <printOptions horizontalCentered="1"/>
  <pageMargins left="0.3937007874015748" right="0.3937007874015748" top="0.984251968503937" bottom="0.3937007874015748" header="0.5905511811023623" footer="0.5118110236220472"/>
  <pageSetup firstPageNumber="7" useFirstPageNumber="1" horizontalDpi="600" verticalDpi="600" orientation="landscape" paperSize="9" scale="92" r:id="rId1"/>
  <headerFooter alignWithMargins="0">
    <oddHeader>&amp;C&amp;"Times New Roman,Обычный"&amp;P</oddHeader>
  </headerFooter>
  <rowBreaks count="2" manualBreakCount="2">
    <brk id="35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SheetLayoutView="100" zoomScalePageLayoutView="0" workbookViewId="0" topLeftCell="A1">
      <selection activeCell="M3" sqref="M3"/>
    </sheetView>
  </sheetViews>
  <sheetFormatPr defaultColWidth="9.140625" defaultRowHeight="12.75"/>
  <cols>
    <col min="1" max="1" width="8.00390625" style="0" customWidth="1"/>
    <col min="2" max="2" width="33.7109375" style="0" customWidth="1"/>
    <col min="3" max="3" width="17.421875" style="0" customWidth="1"/>
    <col min="4" max="4" width="9.8515625" style="0" customWidth="1"/>
    <col min="6" max="6" width="9.140625" style="60" customWidth="1"/>
    <col min="9" max="9" width="20.28125" style="4" customWidth="1"/>
    <col min="10" max="11" width="6.140625" style="4" customWidth="1"/>
    <col min="12" max="12" width="5.7109375" style="4" customWidth="1"/>
  </cols>
  <sheetData>
    <row r="1" spans="1:12" ht="15.75">
      <c r="A1" s="1"/>
      <c r="B1" s="2"/>
      <c r="C1" s="2"/>
      <c r="D1" s="2"/>
      <c r="E1" s="2"/>
      <c r="F1" s="2"/>
      <c r="G1" s="2"/>
      <c r="H1" s="3"/>
      <c r="I1" s="40"/>
      <c r="J1" s="40"/>
      <c r="K1" s="40"/>
      <c r="L1" s="40"/>
    </row>
    <row r="2" spans="1:12" ht="15.75">
      <c r="A2" s="1"/>
      <c r="B2" s="2"/>
      <c r="C2" s="2"/>
      <c r="D2" s="2"/>
      <c r="E2" s="2"/>
      <c r="F2" s="2"/>
      <c r="G2" s="2"/>
      <c r="H2" s="3"/>
      <c r="I2" s="40"/>
      <c r="J2" s="40"/>
      <c r="K2" s="40"/>
      <c r="L2" s="40"/>
    </row>
    <row r="3" ht="13.5" customHeight="1">
      <c r="M3" s="5"/>
    </row>
    <row r="4" spans="1:12" ht="12.75">
      <c r="A4" s="129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3" ht="12.75" customHeight="1">
      <c r="A5" s="130" t="s">
        <v>168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6"/>
    </row>
    <row r="6" spans="1:13" ht="12.75">
      <c r="A6" s="131" t="s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7"/>
    </row>
    <row r="7" spans="1:13" ht="12.75">
      <c r="A7" s="132" t="s">
        <v>44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8"/>
    </row>
    <row r="8" spans="1:13" ht="12.75">
      <c r="A8" s="133" t="s">
        <v>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9"/>
    </row>
    <row r="9" spans="1:12" ht="13.5" thickBot="1">
      <c r="A9" s="10"/>
      <c r="B9" s="11"/>
      <c r="C9" s="11"/>
      <c r="D9" s="12"/>
      <c r="F9" s="13"/>
      <c r="G9" s="13"/>
      <c r="H9" s="13"/>
      <c r="L9" s="14" t="s">
        <v>181</v>
      </c>
    </row>
    <row r="10" spans="1:12" ht="12.75" customHeight="1">
      <c r="A10" s="142" t="s">
        <v>4</v>
      </c>
      <c r="B10" s="144" t="s">
        <v>5</v>
      </c>
      <c r="C10" s="144" t="s">
        <v>6</v>
      </c>
      <c r="D10" s="139" t="s">
        <v>7</v>
      </c>
      <c r="E10" s="139" t="s">
        <v>8</v>
      </c>
      <c r="F10" s="122" t="s">
        <v>37</v>
      </c>
      <c r="G10" s="122" t="s">
        <v>151</v>
      </c>
      <c r="H10" s="122" t="s">
        <v>169</v>
      </c>
      <c r="I10" s="127" t="s">
        <v>9</v>
      </c>
      <c r="J10" s="127"/>
      <c r="K10" s="127"/>
      <c r="L10" s="128"/>
    </row>
    <row r="11" spans="1:12" ht="12.75" customHeight="1">
      <c r="A11" s="143"/>
      <c r="B11" s="145"/>
      <c r="C11" s="145"/>
      <c r="D11" s="140"/>
      <c r="E11" s="140"/>
      <c r="F11" s="123"/>
      <c r="G11" s="123"/>
      <c r="H11" s="123"/>
      <c r="I11" s="124" t="s">
        <v>10</v>
      </c>
      <c r="J11" s="124" t="s">
        <v>11</v>
      </c>
      <c r="K11" s="124"/>
      <c r="L11" s="125"/>
    </row>
    <row r="12" spans="1:12" ht="12.75" customHeight="1">
      <c r="A12" s="143"/>
      <c r="B12" s="145"/>
      <c r="C12" s="145"/>
      <c r="D12" s="140"/>
      <c r="E12" s="140"/>
      <c r="F12" s="123"/>
      <c r="G12" s="123"/>
      <c r="H12" s="123"/>
      <c r="I12" s="124"/>
      <c r="J12" s="120" t="s">
        <v>38</v>
      </c>
      <c r="K12" s="120" t="s">
        <v>152</v>
      </c>
      <c r="L12" s="126" t="s">
        <v>170</v>
      </c>
    </row>
    <row r="13" spans="1:12" ht="12.75" customHeight="1">
      <c r="A13" s="143"/>
      <c r="B13" s="145"/>
      <c r="C13" s="145"/>
      <c r="D13" s="140"/>
      <c r="E13" s="140"/>
      <c r="F13" s="123"/>
      <c r="G13" s="123"/>
      <c r="H13" s="123"/>
      <c r="I13" s="124"/>
      <c r="J13" s="120"/>
      <c r="K13" s="120"/>
      <c r="L13" s="126"/>
    </row>
    <row r="14" spans="1:12" ht="12.75">
      <c r="A14" s="143"/>
      <c r="B14" s="145"/>
      <c r="C14" s="145"/>
      <c r="D14" s="140"/>
      <c r="E14" s="140"/>
      <c r="F14" s="123"/>
      <c r="G14" s="123"/>
      <c r="H14" s="123"/>
      <c r="I14" s="124"/>
      <c r="J14" s="120"/>
      <c r="K14" s="120"/>
      <c r="L14" s="126"/>
    </row>
    <row r="15" spans="1:12" ht="12.75">
      <c r="A15" s="143"/>
      <c r="B15" s="145"/>
      <c r="C15" s="145"/>
      <c r="D15" s="140"/>
      <c r="E15" s="140"/>
      <c r="F15" s="123"/>
      <c r="G15" s="123"/>
      <c r="H15" s="123"/>
      <c r="I15" s="124"/>
      <c r="J15" s="120"/>
      <c r="K15" s="120"/>
      <c r="L15" s="126"/>
    </row>
    <row r="16" spans="1:12" ht="12.75">
      <c r="A16" s="143"/>
      <c r="B16" s="145"/>
      <c r="C16" s="145"/>
      <c r="D16" s="140"/>
      <c r="E16" s="140"/>
      <c r="F16" s="123"/>
      <c r="G16" s="123"/>
      <c r="H16" s="123"/>
      <c r="I16" s="124"/>
      <c r="J16" s="120"/>
      <c r="K16" s="120"/>
      <c r="L16" s="126"/>
    </row>
    <row r="17" spans="1:12" ht="12.75">
      <c r="A17" s="143"/>
      <c r="B17" s="145"/>
      <c r="C17" s="145"/>
      <c r="D17" s="140"/>
      <c r="E17" s="140"/>
      <c r="F17" s="123"/>
      <c r="G17" s="123"/>
      <c r="H17" s="123"/>
      <c r="I17" s="124"/>
      <c r="J17" s="120"/>
      <c r="K17" s="120"/>
      <c r="L17" s="126"/>
    </row>
    <row r="18" spans="1:12" ht="12.75">
      <c r="A18" s="143"/>
      <c r="B18" s="145"/>
      <c r="C18" s="145"/>
      <c r="D18" s="140"/>
      <c r="E18" s="140"/>
      <c r="F18" s="123"/>
      <c r="G18" s="123"/>
      <c r="H18" s="123"/>
      <c r="I18" s="124"/>
      <c r="J18" s="120"/>
      <c r="K18" s="120"/>
      <c r="L18" s="126"/>
    </row>
    <row r="19" spans="1:12" ht="12.75">
      <c r="A19" s="143"/>
      <c r="B19" s="145"/>
      <c r="C19" s="145"/>
      <c r="D19" s="140"/>
      <c r="E19" s="140"/>
      <c r="F19" s="123"/>
      <c r="G19" s="123"/>
      <c r="H19" s="123"/>
      <c r="I19" s="124"/>
      <c r="J19" s="120"/>
      <c r="K19" s="120"/>
      <c r="L19" s="126"/>
    </row>
    <row r="20" spans="1:12" ht="12.75">
      <c r="A20" s="32">
        <v>1</v>
      </c>
      <c r="B20" s="15">
        <v>2</v>
      </c>
      <c r="C20" s="15">
        <v>3</v>
      </c>
      <c r="D20" s="15">
        <v>4</v>
      </c>
      <c r="E20" s="15">
        <v>5</v>
      </c>
      <c r="F20" s="16">
        <v>6</v>
      </c>
      <c r="G20" s="16">
        <v>7</v>
      </c>
      <c r="H20" s="16">
        <v>8</v>
      </c>
      <c r="I20" s="17">
        <v>9</v>
      </c>
      <c r="J20" s="17">
        <v>10</v>
      </c>
      <c r="K20" s="17">
        <v>11</v>
      </c>
      <c r="L20" s="33">
        <v>12</v>
      </c>
    </row>
    <row r="21" spans="1:12" ht="12.75">
      <c r="A21" s="41" t="s">
        <v>99</v>
      </c>
      <c r="B21" s="146" t="s">
        <v>40</v>
      </c>
      <c r="C21" s="146"/>
      <c r="D21" s="146"/>
      <c r="E21" s="18"/>
      <c r="F21" s="62"/>
      <c r="G21" s="62"/>
      <c r="H21" s="62"/>
      <c r="I21" s="19"/>
      <c r="J21" s="20"/>
      <c r="K21" s="20"/>
      <c r="L21" s="34"/>
    </row>
    <row r="22" spans="1:12" ht="12.75">
      <c r="A22" s="35" t="s">
        <v>49</v>
      </c>
      <c r="B22" s="141" t="s">
        <v>47</v>
      </c>
      <c r="C22" s="141"/>
      <c r="D22" s="141"/>
      <c r="E22" s="21" t="s">
        <v>12</v>
      </c>
      <c r="F22" s="22">
        <f>'1 lentele'!F22/3.4528</f>
        <v>64981.84082483781</v>
      </c>
      <c r="G22" s="22">
        <f>'1 lentele'!G22/3.4528</f>
        <v>65151.73192771085</v>
      </c>
      <c r="H22" s="22">
        <f>'1 lentele'!H22/3.4528</f>
        <v>65431.50486561631</v>
      </c>
      <c r="I22" s="23" t="s">
        <v>13</v>
      </c>
      <c r="J22" s="20" t="s">
        <v>13</v>
      </c>
      <c r="K22" s="20" t="s">
        <v>13</v>
      </c>
      <c r="L22" s="34" t="s">
        <v>13</v>
      </c>
    </row>
    <row r="23" spans="1:12" ht="12.75">
      <c r="A23" s="36"/>
      <c r="B23" s="121" t="s">
        <v>14</v>
      </c>
      <c r="C23" s="121"/>
      <c r="D23" s="121"/>
      <c r="E23" s="24"/>
      <c r="F23" s="25">
        <f>'1 lentele'!F23/3.4528</f>
        <v>0</v>
      </c>
      <c r="G23" s="25">
        <f>'1 lentele'!G23/3.4528</f>
        <v>0</v>
      </c>
      <c r="H23" s="25">
        <f>'1 lentele'!H23/3.4528</f>
        <v>0</v>
      </c>
      <c r="I23" s="135" t="s">
        <v>13</v>
      </c>
      <c r="J23" s="119" t="s">
        <v>13</v>
      </c>
      <c r="K23" s="119" t="s">
        <v>13</v>
      </c>
      <c r="L23" s="134" t="s">
        <v>13</v>
      </c>
    </row>
    <row r="24" spans="1:12" ht="12.75" customHeight="1">
      <c r="A24" s="36" t="s">
        <v>39</v>
      </c>
      <c r="B24" s="137" t="s">
        <v>15</v>
      </c>
      <c r="C24" s="137"/>
      <c r="D24" s="137"/>
      <c r="E24" s="24" t="s">
        <v>12</v>
      </c>
      <c r="F24" s="25">
        <f>'1 lentele'!F24/3.4528</f>
        <v>0</v>
      </c>
      <c r="G24" s="25">
        <f>'1 lentele'!G24/3.4528</f>
        <v>0</v>
      </c>
      <c r="H24" s="25">
        <f>'1 lentele'!H24/3.4528</f>
        <v>0</v>
      </c>
      <c r="I24" s="135"/>
      <c r="J24" s="119"/>
      <c r="K24" s="119"/>
      <c r="L24" s="134"/>
    </row>
    <row r="25" spans="1:12" ht="12.75" customHeight="1">
      <c r="A25" s="37" t="s">
        <v>16</v>
      </c>
      <c r="B25" s="121" t="s">
        <v>31</v>
      </c>
      <c r="C25" s="121"/>
      <c r="D25" s="121"/>
      <c r="E25" s="24" t="s">
        <v>12</v>
      </c>
      <c r="F25" s="25">
        <f>'1 lentele'!F25/3.4528</f>
        <v>0</v>
      </c>
      <c r="G25" s="25">
        <f>'1 lentele'!G25/3.4528</f>
        <v>0</v>
      </c>
      <c r="H25" s="25">
        <f>'1 lentele'!H25/3.4528</f>
        <v>0</v>
      </c>
      <c r="I25" s="135"/>
      <c r="J25" s="119"/>
      <c r="K25" s="119"/>
      <c r="L25" s="134"/>
    </row>
    <row r="26" spans="1:12" ht="12.75" customHeight="1">
      <c r="A26" s="37" t="s">
        <v>22</v>
      </c>
      <c r="B26" s="121" t="s">
        <v>17</v>
      </c>
      <c r="C26" s="121"/>
      <c r="D26" s="121"/>
      <c r="E26" s="24" t="s">
        <v>12</v>
      </c>
      <c r="F26" s="25">
        <f>'1 lentele'!F26/3.4528</f>
        <v>0</v>
      </c>
      <c r="G26" s="25">
        <f>'1 lentele'!G26/3.4528</f>
        <v>0</v>
      </c>
      <c r="H26" s="25">
        <f>'1 lentele'!H26/3.4528</f>
        <v>0</v>
      </c>
      <c r="I26" s="135"/>
      <c r="J26" s="119"/>
      <c r="K26" s="119"/>
      <c r="L26" s="134"/>
    </row>
    <row r="27" spans="1:12" ht="12.75" customHeight="1">
      <c r="A27" s="37" t="s">
        <v>23</v>
      </c>
      <c r="B27" s="121" t="s">
        <v>20</v>
      </c>
      <c r="C27" s="121"/>
      <c r="D27" s="121"/>
      <c r="E27" s="24" t="s">
        <v>12</v>
      </c>
      <c r="F27" s="25">
        <f>'1 lentele'!F27/3.4528</f>
        <v>0</v>
      </c>
      <c r="G27" s="25">
        <f>'1 lentele'!G27/3.4528</f>
        <v>0</v>
      </c>
      <c r="H27" s="25">
        <f>'1 lentele'!H27/3.4528</f>
        <v>0</v>
      </c>
      <c r="I27" s="135"/>
      <c r="J27" s="119"/>
      <c r="K27" s="119"/>
      <c r="L27" s="134"/>
    </row>
    <row r="28" spans="1:12" ht="12.75" customHeight="1">
      <c r="A28" s="37" t="s">
        <v>24</v>
      </c>
      <c r="B28" s="121" t="s">
        <v>32</v>
      </c>
      <c r="C28" s="121"/>
      <c r="D28" s="121"/>
      <c r="E28" s="24" t="s">
        <v>12</v>
      </c>
      <c r="F28" s="25">
        <f>'1 lentele'!F28/3.4528</f>
        <v>64981.84082483781</v>
      </c>
      <c r="G28" s="25">
        <f>'1 lentele'!G28/3.4528</f>
        <v>64345.429796107506</v>
      </c>
      <c r="H28" s="25">
        <f>'1 lentele'!H28/3.4528</f>
        <v>64601.8014365153</v>
      </c>
      <c r="I28" s="135"/>
      <c r="J28" s="119"/>
      <c r="K28" s="119"/>
      <c r="L28" s="134"/>
    </row>
    <row r="29" spans="1:12" ht="12" customHeight="1">
      <c r="A29" s="36" t="s">
        <v>25</v>
      </c>
      <c r="B29" s="121" t="s">
        <v>33</v>
      </c>
      <c r="C29" s="121"/>
      <c r="D29" s="121"/>
      <c r="E29" s="24" t="s">
        <v>12</v>
      </c>
      <c r="F29" s="25">
        <f>'1 lentele'!F29/3.4528</f>
        <v>64981.84082483781</v>
      </c>
      <c r="G29" s="25">
        <f>'1 lentele'!G29/3.4528</f>
        <v>64345.429796107506</v>
      </c>
      <c r="H29" s="25">
        <f>'1 lentele'!H29/3.4528</f>
        <v>64601.8014365153</v>
      </c>
      <c r="I29" s="135"/>
      <c r="J29" s="119"/>
      <c r="K29" s="119"/>
      <c r="L29" s="134"/>
    </row>
    <row r="30" spans="1:12" ht="12.75" customHeight="1">
      <c r="A30" s="37" t="s">
        <v>26</v>
      </c>
      <c r="B30" s="121" t="s">
        <v>34</v>
      </c>
      <c r="C30" s="121"/>
      <c r="D30" s="121"/>
      <c r="E30" s="24" t="s">
        <v>12</v>
      </c>
      <c r="F30" s="25">
        <f>'1 lentele'!F30/3.4528</f>
        <v>0</v>
      </c>
      <c r="G30" s="25">
        <f>'1 lentele'!G30/3.4528</f>
        <v>0</v>
      </c>
      <c r="H30" s="25">
        <f>'1 lentele'!H30/3.4528</f>
        <v>0</v>
      </c>
      <c r="I30" s="135"/>
      <c r="J30" s="119"/>
      <c r="K30" s="119"/>
      <c r="L30" s="134"/>
    </row>
    <row r="31" spans="1:12" ht="12.75" customHeight="1">
      <c r="A31" s="37" t="s">
        <v>27</v>
      </c>
      <c r="B31" s="136" t="s">
        <v>35</v>
      </c>
      <c r="C31" s="136"/>
      <c r="D31" s="136"/>
      <c r="E31" s="24" t="s">
        <v>12</v>
      </c>
      <c r="F31" s="25">
        <f>'1 lentele'!F31/3.4528</f>
        <v>0</v>
      </c>
      <c r="G31" s="25">
        <f>'1 lentele'!G31/3.4528</f>
        <v>0</v>
      </c>
      <c r="H31" s="25">
        <f>'1 lentele'!H31/3.4528</f>
        <v>0</v>
      </c>
      <c r="I31" s="135"/>
      <c r="J31" s="119"/>
      <c r="K31" s="119"/>
      <c r="L31" s="134"/>
    </row>
    <row r="32" spans="1:12" ht="12.75" customHeight="1">
      <c r="A32" s="37" t="s">
        <v>28</v>
      </c>
      <c r="B32" s="136" t="s">
        <v>19</v>
      </c>
      <c r="C32" s="136"/>
      <c r="D32" s="136"/>
      <c r="E32" s="24" t="s">
        <v>12</v>
      </c>
      <c r="F32" s="25">
        <f>'1 lentele'!F32/3.4528</f>
        <v>0</v>
      </c>
      <c r="G32" s="25">
        <f>'1 lentele'!G32/3.4528</f>
        <v>0</v>
      </c>
      <c r="H32" s="25">
        <f>'1 lentele'!H32/3.4528</f>
        <v>0</v>
      </c>
      <c r="I32" s="135"/>
      <c r="J32" s="119"/>
      <c r="K32" s="119"/>
      <c r="L32" s="134"/>
    </row>
    <row r="33" spans="1:12" ht="12.75" customHeight="1">
      <c r="A33" s="37" t="s">
        <v>29</v>
      </c>
      <c r="B33" s="121" t="s">
        <v>36</v>
      </c>
      <c r="C33" s="121"/>
      <c r="D33" s="121"/>
      <c r="E33" s="24" t="s">
        <v>12</v>
      </c>
      <c r="F33" s="25">
        <f>'1 lentele'!F33/3.4528</f>
        <v>0</v>
      </c>
      <c r="G33" s="25">
        <f>'1 lentele'!G33/3.4528</f>
        <v>0</v>
      </c>
      <c r="H33" s="25">
        <f>'1 lentele'!H33/3.4528</f>
        <v>0</v>
      </c>
      <c r="I33" s="135"/>
      <c r="J33" s="119"/>
      <c r="K33" s="119"/>
      <c r="L33" s="134"/>
    </row>
    <row r="34" spans="1:12" ht="12.75" customHeight="1">
      <c r="A34" s="37" t="s">
        <v>30</v>
      </c>
      <c r="B34" s="121" t="s">
        <v>18</v>
      </c>
      <c r="C34" s="121"/>
      <c r="D34" s="121"/>
      <c r="E34" s="24" t="s">
        <v>12</v>
      </c>
      <c r="F34" s="25">
        <f>'1 lentele'!F34/3.4528</f>
        <v>0</v>
      </c>
      <c r="G34" s="25">
        <f>'1 lentele'!G34/3.4528</f>
        <v>0</v>
      </c>
      <c r="H34" s="25">
        <f>'1 lentele'!H34/3.4528</f>
        <v>0</v>
      </c>
      <c r="I34" s="135"/>
      <c r="J34" s="119"/>
      <c r="K34" s="119"/>
      <c r="L34" s="134"/>
    </row>
    <row r="35" spans="1:12" ht="12.75">
      <c r="A35" s="38" t="s">
        <v>46</v>
      </c>
      <c r="B35" s="138" t="s">
        <v>45</v>
      </c>
      <c r="C35" s="138"/>
      <c r="D35" s="138"/>
      <c r="E35" s="26" t="s">
        <v>12</v>
      </c>
      <c r="F35" s="27">
        <f>'1 lentele'!F35/3.4528</f>
        <v>64981.84082483781</v>
      </c>
      <c r="G35" s="27">
        <f>'1 lentele'!G35/3.4528</f>
        <v>65151.73192771085</v>
      </c>
      <c r="H35" s="27">
        <f>'1 lentele'!H35/3.4528</f>
        <v>65431.50486561631</v>
      </c>
      <c r="I35" s="23" t="s">
        <v>13</v>
      </c>
      <c r="J35" s="20" t="s">
        <v>13</v>
      </c>
      <c r="K35" s="20" t="s">
        <v>13</v>
      </c>
      <c r="L35" s="34" t="s">
        <v>13</v>
      </c>
    </row>
    <row r="36" spans="1:12" ht="12.75">
      <c r="A36" s="35" t="s">
        <v>50</v>
      </c>
      <c r="B36" s="114" t="s">
        <v>48</v>
      </c>
      <c r="C36" s="114"/>
      <c r="D36" s="114"/>
      <c r="E36" s="28" t="s">
        <v>12</v>
      </c>
      <c r="F36" s="29">
        <f>'1 lentele'!F36/3.4528</f>
        <v>10436.544253938833</v>
      </c>
      <c r="G36" s="29">
        <f>'1 lentele'!G36/3.4528</f>
        <v>10645.244439295644</v>
      </c>
      <c r="H36" s="29">
        <f>'1 lentele'!H36/3.4528</f>
        <v>10953.97937905468</v>
      </c>
      <c r="I36" s="30" t="s">
        <v>13</v>
      </c>
      <c r="J36" s="31" t="s">
        <v>13</v>
      </c>
      <c r="K36" s="31" t="s">
        <v>13</v>
      </c>
      <c r="L36" s="39" t="s">
        <v>13</v>
      </c>
    </row>
    <row r="37" spans="1:12" ht="12.75">
      <c r="A37" s="35"/>
      <c r="B37" s="106" t="s">
        <v>21</v>
      </c>
      <c r="C37" s="106"/>
      <c r="D37" s="106"/>
      <c r="E37" s="74" t="s">
        <v>12</v>
      </c>
      <c r="F37" s="77">
        <f>'1 lentele'!F37/3.4528</f>
        <v>0.5792400370713624</v>
      </c>
      <c r="G37" s="77">
        <f>'1 lentele'!G37/3.4528</f>
        <v>0.6082020389249305</v>
      </c>
      <c r="H37" s="77">
        <f>'1 lentele'!H37/3.4528</f>
        <v>0.6082020389249305</v>
      </c>
      <c r="I37" s="107" t="s">
        <v>78</v>
      </c>
      <c r="J37" s="112">
        <v>1</v>
      </c>
      <c r="K37" s="112">
        <v>1</v>
      </c>
      <c r="L37" s="110">
        <v>1</v>
      </c>
    </row>
    <row r="38" spans="1:12" ht="12.75">
      <c r="A38" s="103" t="s">
        <v>51</v>
      </c>
      <c r="B38" s="150" t="s">
        <v>154</v>
      </c>
      <c r="C38" s="150" t="s">
        <v>155</v>
      </c>
      <c r="D38" s="151" t="s">
        <v>136</v>
      </c>
      <c r="E38" s="76" t="s">
        <v>24</v>
      </c>
      <c r="F38" s="77">
        <f>'1 lentele'!F38/3.4528</f>
        <v>0.5792400370713624</v>
      </c>
      <c r="G38" s="77">
        <f>'1 lentele'!G38/3.4528</f>
        <v>0.6082020389249305</v>
      </c>
      <c r="H38" s="77">
        <f>'1 lentele'!H38/3.4528</f>
        <v>0.6082020389249305</v>
      </c>
      <c r="I38" s="107"/>
      <c r="J38" s="112"/>
      <c r="K38" s="112"/>
      <c r="L38" s="110"/>
    </row>
    <row r="39" spans="1:12" ht="12.75">
      <c r="A39" s="103"/>
      <c r="B39" s="150"/>
      <c r="C39" s="150"/>
      <c r="D39" s="151"/>
      <c r="E39" s="78" t="s">
        <v>25</v>
      </c>
      <c r="F39" s="77">
        <f>'1 lentele'!F39/3.4528</f>
        <v>0.5792400370713624</v>
      </c>
      <c r="G39" s="77">
        <f>'1 lentele'!G39/3.4528</f>
        <v>0.6082020389249305</v>
      </c>
      <c r="H39" s="77">
        <f>'1 lentele'!H39/3.4528</f>
        <v>0.6082020389249305</v>
      </c>
      <c r="I39" s="107"/>
      <c r="J39" s="112"/>
      <c r="K39" s="112"/>
      <c r="L39" s="110"/>
    </row>
    <row r="40" spans="1:12" ht="12.75" customHeight="1">
      <c r="A40" s="36"/>
      <c r="B40" s="106" t="s">
        <v>21</v>
      </c>
      <c r="C40" s="106"/>
      <c r="D40" s="106"/>
      <c r="E40" s="74" t="s">
        <v>12</v>
      </c>
      <c r="F40" s="77">
        <f>'1 lentele'!F40/3.4528</f>
        <v>4.836654309545875</v>
      </c>
      <c r="G40" s="77">
        <f>'1 lentele'!G40/3.4528</f>
        <v>4.92354031510658</v>
      </c>
      <c r="H40" s="77">
        <f>'1 lentele'!H40/3.4528</f>
        <v>5.068350324374421</v>
      </c>
      <c r="I40" s="107" t="s">
        <v>78</v>
      </c>
      <c r="J40" s="108">
        <v>1</v>
      </c>
      <c r="K40" s="108">
        <v>1</v>
      </c>
      <c r="L40" s="101">
        <v>1</v>
      </c>
    </row>
    <row r="41" spans="1:12" ht="12.75" customHeight="1">
      <c r="A41" s="103" t="s">
        <v>52</v>
      </c>
      <c r="B41" s="104" t="s">
        <v>56</v>
      </c>
      <c r="C41" s="104" t="s">
        <v>57</v>
      </c>
      <c r="D41" s="105" t="s">
        <v>137</v>
      </c>
      <c r="E41" s="76" t="s">
        <v>24</v>
      </c>
      <c r="F41" s="77">
        <f>'1 lentele'!F41/3.4528</f>
        <v>4.836654309545875</v>
      </c>
      <c r="G41" s="77">
        <f>'1 lentele'!G41/3.4528</f>
        <v>4.92354031510658</v>
      </c>
      <c r="H41" s="77">
        <f>'1 lentele'!H41/3.4528</f>
        <v>5.068350324374421</v>
      </c>
      <c r="I41" s="107"/>
      <c r="J41" s="109"/>
      <c r="K41" s="109"/>
      <c r="L41" s="102"/>
    </row>
    <row r="42" spans="1:12" ht="12.75">
      <c r="A42" s="103"/>
      <c r="B42" s="104"/>
      <c r="C42" s="104"/>
      <c r="D42" s="105"/>
      <c r="E42" s="78" t="s">
        <v>25</v>
      </c>
      <c r="F42" s="77">
        <f>'1 lentele'!F42/3.4528</f>
        <v>4.836654309545875</v>
      </c>
      <c r="G42" s="77">
        <f>'1 lentele'!G42/3.4528</f>
        <v>4.92354031510658</v>
      </c>
      <c r="H42" s="77">
        <f>'1 lentele'!H42/3.4528</f>
        <v>5.068350324374421</v>
      </c>
      <c r="I42" s="107"/>
      <c r="J42" s="109"/>
      <c r="K42" s="109"/>
      <c r="L42" s="102"/>
    </row>
    <row r="43" spans="1:12" ht="12.75">
      <c r="A43" s="36"/>
      <c r="B43" s="106" t="s">
        <v>21</v>
      </c>
      <c r="C43" s="106"/>
      <c r="D43" s="106"/>
      <c r="E43" s="74" t="s">
        <v>12</v>
      </c>
      <c r="F43" s="77">
        <f>'1 lentele'!F43/3.4528</f>
        <v>132.76181649675627</v>
      </c>
      <c r="G43" s="77">
        <f>'1 lentele'!G43/3.4528</f>
        <v>135.42632066728453</v>
      </c>
      <c r="H43" s="77">
        <f>'1 lentele'!H43/3.4528</f>
        <v>139.3651529193698</v>
      </c>
      <c r="I43" s="107" t="s">
        <v>78</v>
      </c>
      <c r="J43" s="108">
        <v>1</v>
      </c>
      <c r="K43" s="108">
        <v>1</v>
      </c>
      <c r="L43" s="101">
        <v>1</v>
      </c>
    </row>
    <row r="44" spans="1:12" ht="15" customHeight="1">
      <c r="A44" s="103" t="s">
        <v>53</v>
      </c>
      <c r="B44" s="104" t="s">
        <v>58</v>
      </c>
      <c r="C44" s="104" t="s">
        <v>59</v>
      </c>
      <c r="D44" s="105" t="s">
        <v>136</v>
      </c>
      <c r="E44" s="76" t="s">
        <v>24</v>
      </c>
      <c r="F44" s="77">
        <f>'1 lentele'!F44/3.4528</f>
        <v>132.76181649675627</v>
      </c>
      <c r="G44" s="77">
        <f>'1 lentele'!G44/3.4528</f>
        <v>135.42632066728453</v>
      </c>
      <c r="H44" s="77">
        <f>'1 lentele'!H44/3.4528</f>
        <v>139.3651529193698</v>
      </c>
      <c r="I44" s="107"/>
      <c r="J44" s="109"/>
      <c r="K44" s="109"/>
      <c r="L44" s="102"/>
    </row>
    <row r="45" spans="1:12" ht="15.75" customHeight="1">
      <c r="A45" s="103"/>
      <c r="B45" s="104"/>
      <c r="C45" s="104"/>
      <c r="D45" s="105"/>
      <c r="E45" s="78" t="s">
        <v>25</v>
      </c>
      <c r="F45" s="77">
        <f>'1 lentele'!F45/3.4528</f>
        <v>132.76181649675627</v>
      </c>
      <c r="G45" s="77">
        <f>'1 lentele'!G45/3.4528</f>
        <v>135.42632066728453</v>
      </c>
      <c r="H45" s="77">
        <f>'1 lentele'!H45/3.4528</f>
        <v>139.3651529193698</v>
      </c>
      <c r="I45" s="107"/>
      <c r="J45" s="109"/>
      <c r="K45" s="109"/>
      <c r="L45" s="102"/>
    </row>
    <row r="46" spans="1:12" ht="12.75">
      <c r="A46" s="36"/>
      <c r="B46" s="106" t="s">
        <v>21</v>
      </c>
      <c r="C46" s="106"/>
      <c r="D46" s="106"/>
      <c r="E46" s="74" t="s">
        <v>12</v>
      </c>
      <c r="F46" s="77">
        <f>'1 lentele'!F46/3.4528</f>
        <v>24.414967562557923</v>
      </c>
      <c r="G46" s="77">
        <f>'1 lentele'!G46/3.4528</f>
        <v>24.907321594068584</v>
      </c>
      <c r="H46" s="77">
        <f>'1 lentele'!H46/3.4528</f>
        <v>25.631371640407785</v>
      </c>
      <c r="I46" s="107" t="s">
        <v>78</v>
      </c>
      <c r="J46" s="108">
        <v>1</v>
      </c>
      <c r="K46" s="108">
        <v>1</v>
      </c>
      <c r="L46" s="101">
        <v>1</v>
      </c>
    </row>
    <row r="47" spans="1:12" ht="12.75">
      <c r="A47" s="103" t="s">
        <v>54</v>
      </c>
      <c r="B47" s="104" t="s">
        <v>60</v>
      </c>
      <c r="C47" s="104" t="s">
        <v>61</v>
      </c>
      <c r="D47" s="105" t="s">
        <v>138</v>
      </c>
      <c r="E47" s="76" t="s">
        <v>24</v>
      </c>
      <c r="F47" s="77">
        <f>'1 lentele'!F47/3.4528</f>
        <v>24.414967562557923</v>
      </c>
      <c r="G47" s="77">
        <f>'1 lentele'!G47/3.4528</f>
        <v>24.907321594068584</v>
      </c>
      <c r="H47" s="77">
        <f>'1 lentele'!H47/3.4528</f>
        <v>25.631371640407785</v>
      </c>
      <c r="I47" s="107"/>
      <c r="J47" s="109"/>
      <c r="K47" s="109"/>
      <c r="L47" s="102"/>
    </row>
    <row r="48" spans="1:12" ht="12.75" customHeight="1">
      <c r="A48" s="103"/>
      <c r="B48" s="104"/>
      <c r="C48" s="104"/>
      <c r="D48" s="105"/>
      <c r="E48" s="78" t="s">
        <v>25</v>
      </c>
      <c r="F48" s="77">
        <f>'1 lentele'!F48/3.4528</f>
        <v>24.414967562557923</v>
      </c>
      <c r="G48" s="77">
        <f>'1 lentele'!G48/3.4528</f>
        <v>24.907321594068584</v>
      </c>
      <c r="H48" s="77">
        <f>'1 lentele'!H48/3.4528</f>
        <v>25.631371640407785</v>
      </c>
      <c r="I48" s="107"/>
      <c r="J48" s="109"/>
      <c r="K48" s="109"/>
      <c r="L48" s="102"/>
    </row>
    <row r="49" spans="1:12" ht="12.75">
      <c r="A49" s="36"/>
      <c r="B49" s="106" t="s">
        <v>21</v>
      </c>
      <c r="C49" s="106"/>
      <c r="D49" s="106"/>
      <c r="E49" s="74" t="s">
        <v>12</v>
      </c>
      <c r="F49" s="77">
        <f>'1 lentele'!F49/3.4528</f>
        <v>133.6306765523633</v>
      </c>
      <c r="G49" s="77">
        <f>'1 lentele'!G49/3.4528</f>
        <v>136.2951807228916</v>
      </c>
      <c r="H49" s="77">
        <f>'1 lentele'!H49/3.4528</f>
        <v>140.23401297497682</v>
      </c>
      <c r="I49" s="107" t="s">
        <v>78</v>
      </c>
      <c r="J49" s="108">
        <v>1</v>
      </c>
      <c r="K49" s="108">
        <v>1</v>
      </c>
      <c r="L49" s="101">
        <v>1</v>
      </c>
    </row>
    <row r="50" spans="1:12" ht="12.75">
      <c r="A50" s="103" t="s">
        <v>55</v>
      </c>
      <c r="B50" s="104" t="s">
        <v>62</v>
      </c>
      <c r="C50" s="104" t="s">
        <v>57</v>
      </c>
      <c r="D50" s="105" t="s">
        <v>139</v>
      </c>
      <c r="E50" s="76" t="s">
        <v>24</v>
      </c>
      <c r="F50" s="77">
        <f>'1 lentele'!F50/3.4528</f>
        <v>133.6306765523633</v>
      </c>
      <c r="G50" s="77">
        <f>'1 lentele'!G50/3.4528</f>
        <v>136.2951807228916</v>
      </c>
      <c r="H50" s="77">
        <f>'1 lentele'!H50/3.4528</f>
        <v>140.23401297497682</v>
      </c>
      <c r="I50" s="107"/>
      <c r="J50" s="108"/>
      <c r="K50" s="109"/>
      <c r="L50" s="102"/>
    </row>
    <row r="51" spans="1:12" ht="12.75" customHeight="1">
      <c r="A51" s="103"/>
      <c r="B51" s="104"/>
      <c r="C51" s="104"/>
      <c r="D51" s="105"/>
      <c r="E51" s="78" t="s">
        <v>25</v>
      </c>
      <c r="F51" s="77">
        <f>'1 lentele'!F51/3.4528</f>
        <v>133.6306765523633</v>
      </c>
      <c r="G51" s="77">
        <f>'1 lentele'!G51/3.4528</f>
        <v>136.2951807228916</v>
      </c>
      <c r="H51" s="77">
        <f>'1 lentele'!H51/3.4528</f>
        <v>140.23401297497682</v>
      </c>
      <c r="I51" s="107"/>
      <c r="J51" s="108"/>
      <c r="K51" s="109"/>
      <c r="L51" s="102"/>
    </row>
    <row r="52" spans="1:12" ht="12.75" customHeight="1">
      <c r="A52" s="36"/>
      <c r="B52" s="106" t="s">
        <v>21</v>
      </c>
      <c r="C52" s="106"/>
      <c r="D52" s="106"/>
      <c r="E52" s="74" t="s">
        <v>12</v>
      </c>
      <c r="F52" s="77">
        <f>'1 lentele'!F52/3.4528</f>
        <v>0.2896200185356812</v>
      </c>
      <c r="G52" s="77">
        <f>'1 lentele'!G52/3.4528</f>
        <v>0.2896200185356812</v>
      </c>
      <c r="H52" s="77">
        <f>'1 lentele'!H52/3.4528</f>
        <v>0.3185820203892493</v>
      </c>
      <c r="I52" s="107" t="s">
        <v>78</v>
      </c>
      <c r="J52" s="108">
        <v>1</v>
      </c>
      <c r="K52" s="108">
        <v>1</v>
      </c>
      <c r="L52" s="101">
        <v>1</v>
      </c>
    </row>
    <row r="53" spans="1:12" ht="12.75">
      <c r="A53" s="103" t="s">
        <v>80</v>
      </c>
      <c r="B53" s="104" t="s">
        <v>63</v>
      </c>
      <c r="C53" s="104" t="s">
        <v>64</v>
      </c>
      <c r="D53" s="105" t="s">
        <v>140</v>
      </c>
      <c r="E53" s="76" t="s">
        <v>24</v>
      </c>
      <c r="F53" s="77">
        <f>'1 lentele'!F53/3.4528</f>
        <v>0.2896200185356812</v>
      </c>
      <c r="G53" s="77">
        <f>'1 lentele'!G53/3.4528</f>
        <v>0.2896200185356812</v>
      </c>
      <c r="H53" s="77">
        <f>'1 lentele'!H53/3.4528</f>
        <v>0.3185820203892493</v>
      </c>
      <c r="I53" s="107"/>
      <c r="J53" s="109"/>
      <c r="K53" s="109"/>
      <c r="L53" s="102"/>
    </row>
    <row r="54" spans="1:12" ht="21" customHeight="1">
      <c r="A54" s="103"/>
      <c r="B54" s="104"/>
      <c r="C54" s="104"/>
      <c r="D54" s="105"/>
      <c r="E54" s="78" t="s">
        <v>25</v>
      </c>
      <c r="F54" s="77">
        <f>'1 lentele'!F54/3.4528</f>
        <v>0.2896200185356812</v>
      </c>
      <c r="G54" s="77">
        <f>'1 lentele'!G54/3.4528</f>
        <v>0.2896200185356812</v>
      </c>
      <c r="H54" s="77">
        <f>'1 lentele'!H54/3.4528</f>
        <v>0.3185820203892493</v>
      </c>
      <c r="I54" s="107"/>
      <c r="J54" s="109"/>
      <c r="K54" s="109"/>
      <c r="L54" s="102"/>
    </row>
    <row r="55" spans="1:12" ht="12.75">
      <c r="A55" s="36"/>
      <c r="B55" s="106" t="s">
        <v>21</v>
      </c>
      <c r="C55" s="106"/>
      <c r="D55" s="106"/>
      <c r="E55" s="74" t="s">
        <v>12</v>
      </c>
      <c r="F55" s="77">
        <f>'1 lentele'!F55/3.4528</f>
        <v>6.516450417052827</v>
      </c>
      <c r="G55" s="77">
        <f>'1 lentele'!G55/3.4528</f>
        <v>6.632298424467099</v>
      </c>
      <c r="H55" s="77">
        <f>'1 lentele'!H55/3.4528</f>
        <v>6.835032437442076</v>
      </c>
      <c r="I55" s="107" t="s">
        <v>78</v>
      </c>
      <c r="J55" s="108">
        <v>1</v>
      </c>
      <c r="K55" s="108">
        <v>1</v>
      </c>
      <c r="L55" s="101">
        <v>1</v>
      </c>
    </row>
    <row r="56" spans="1:12" ht="17.25" customHeight="1">
      <c r="A56" s="103" t="s">
        <v>81</v>
      </c>
      <c r="B56" s="104" t="s">
        <v>65</v>
      </c>
      <c r="C56" s="104" t="s">
        <v>42</v>
      </c>
      <c r="D56" s="105" t="s">
        <v>141</v>
      </c>
      <c r="E56" s="76" t="s">
        <v>24</v>
      </c>
      <c r="F56" s="77">
        <f>'1 lentele'!F56/3.4528</f>
        <v>6.516450417052827</v>
      </c>
      <c r="G56" s="77">
        <f>'1 lentele'!G56/3.4528</f>
        <v>6.632298424467099</v>
      </c>
      <c r="H56" s="77">
        <f>'1 lentele'!H56/3.4528</f>
        <v>6.835032437442076</v>
      </c>
      <c r="I56" s="107"/>
      <c r="J56" s="109"/>
      <c r="K56" s="109"/>
      <c r="L56" s="102"/>
    </row>
    <row r="57" spans="1:12" ht="16.5" customHeight="1">
      <c r="A57" s="103"/>
      <c r="B57" s="104"/>
      <c r="C57" s="104"/>
      <c r="D57" s="105"/>
      <c r="E57" s="78" t="s">
        <v>25</v>
      </c>
      <c r="F57" s="77">
        <f>'1 lentele'!F57/3.4528</f>
        <v>6.516450417052827</v>
      </c>
      <c r="G57" s="77">
        <f>'1 lentele'!G57/3.4528</f>
        <v>6.632298424467099</v>
      </c>
      <c r="H57" s="77">
        <f>'1 lentele'!H57/3.4528</f>
        <v>6.835032437442076</v>
      </c>
      <c r="I57" s="107"/>
      <c r="J57" s="109"/>
      <c r="K57" s="109"/>
      <c r="L57" s="102"/>
    </row>
    <row r="58" spans="1:12" ht="12.75">
      <c r="A58" s="36"/>
      <c r="B58" s="106" t="s">
        <v>21</v>
      </c>
      <c r="C58" s="106"/>
      <c r="D58" s="106"/>
      <c r="E58" s="74" t="s">
        <v>12</v>
      </c>
      <c r="F58" s="77">
        <f>'1 lentele'!F58/3.4528</f>
        <v>37.91126042632067</v>
      </c>
      <c r="G58" s="77">
        <f>'1 lentele'!G58/3.4528</f>
        <v>38.66427247451344</v>
      </c>
      <c r="H58" s="77">
        <f>'1 lentele'!H58/3.4528</f>
        <v>39.76482854494903</v>
      </c>
      <c r="I58" s="107" t="s">
        <v>78</v>
      </c>
      <c r="J58" s="108">
        <v>1</v>
      </c>
      <c r="K58" s="108">
        <v>1</v>
      </c>
      <c r="L58" s="101">
        <v>1</v>
      </c>
    </row>
    <row r="59" spans="1:12" ht="16.5" customHeight="1">
      <c r="A59" s="103" t="s">
        <v>82</v>
      </c>
      <c r="B59" s="104" t="s">
        <v>66</v>
      </c>
      <c r="C59" s="104" t="s">
        <v>43</v>
      </c>
      <c r="D59" s="105" t="s">
        <v>141</v>
      </c>
      <c r="E59" s="76" t="s">
        <v>24</v>
      </c>
      <c r="F59" s="77">
        <f>'1 lentele'!F59/3.4528</f>
        <v>37.91126042632067</v>
      </c>
      <c r="G59" s="77">
        <f>'1 lentele'!G59/3.4528</f>
        <v>38.66427247451344</v>
      </c>
      <c r="H59" s="77">
        <f>'1 lentele'!H59/3.4528</f>
        <v>39.76482854494903</v>
      </c>
      <c r="I59" s="107"/>
      <c r="J59" s="109"/>
      <c r="K59" s="109"/>
      <c r="L59" s="102"/>
    </row>
    <row r="60" spans="1:12" ht="16.5" customHeight="1">
      <c r="A60" s="103"/>
      <c r="B60" s="104"/>
      <c r="C60" s="104"/>
      <c r="D60" s="105"/>
      <c r="E60" s="78" t="s">
        <v>25</v>
      </c>
      <c r="F60" s="77">
        <f>'1 lentele'!F60/3.4528</f>
        <v>37.91126042632067</v>
      </c>
      <c r="G60" s="77">
        <f>'1 lentele'!G60/3.4528</f>
        <v>38.66427247451344</v>
      </c>
      <c r="H60" s="77">
        <f>'1 lentele'!H60/3.4528</f>
        <v>39.76482854494903</v>
      </c>
      <c r="I60" s="107"/>
      <c r="J60" s="109"/>
      <c r="K60" s="109"/>
      <c r="L60" s="102"/>
    </row>
    <row r="61" spans="1:12" ht="12.75">
      <c r="A61" s="36"/>
      <c r="B61" s="106" t="s">
        <v>21</v>
      </c>
      <c r="C61" s="106"/>
      <c r="D61" s="106"/>
      <c r="E61" s="74" t="s">
        <v>12</v>
      </c>
      <c r="F61" s="77">
        <f>'1 lentele'!F61/3.4528</f>
        <v>67.42354031510659</v>
      </c>
      <c r="G61" s="77">
        <f>'1 lentele'!G61/3.4528</f>
        <v>68.75579240037072</v>
      </c>
      <c r="H61" s="77">
        <f>'1 lentele'!H61/3.4528</f>
        <v>70.75417052826693</v>
      </c>
      <c r="I61" s="107" t="s">
        <v>78</v>
      </c>
      <c r="J61" s="108">
        <v>1</v>
      </c>
      <c r="K61" s="108">
        <v>1</v>
      </c>
      <c r="L61" s="101">
        <v>1</v>
      </c>
    </row>
    <row r="62" spans="1:12" ht="12.75">
      <c r="A62" s="103" t="s">
        <v>83</v>
      </c>
      <c r="B62" s="104" t="s">
        <v>67</v>
      </c>
      <c r="C62" s="104" t="s">
        <v>68</v>
      </c>
      <c r="D62" s="105" t="s">
        <v>142</v>
      </c>
      <c r="E62" s="76" t="s">
        <v>24</v>
      </c>
      <c r="F62" s="77">
        <f>'1 lentele'!F62/3.4528</f>
        <v>67.42354031510659</v>
      </c>
      <c r="G62" s="77">
        <f>'1 lentele'!G62/3.4528</f>
        <v>68.75579240037072</v>
      </c>
      <c r="H62" s="77">
        <f>'1 lentele'!H62/3.4528</f>
        <v>70.75417052826693</v>
      </c>
      <c r="I62" s="107"/>
      <c r="J62" s="109"/>
      <c r="K62" s="109"/>
      <c r="L62" s="102"/>
    </row>
    <row r="63" spans="1:12" ht="12.75">
      <c r="A63" s="103"/>
      <c r="B63" s="104"/>
      <c r="C63" s="104"/>
      <c r="D63" s="105"/>
      <c r="E63" s="78" t="s">
        <v>25</v>
      </c>
      <c r="F63" s="77">
        <f>'1 lentele'!F63/3.4528</f>
        <v>67.42354031510659</v>
      </c>
      <c r="G63" s="77">
        <f>'1 lentele'!G63/3.4528</f>
        <v>68.75579240037072</v>
      </c>
      <c r="H63" s="77">
        <f>'1 lentele'!H63/3.4528</f>
        <v>70.75417052826693</v>
      </c>
      <c r="I63" s="107"/>
      <c r="J63" s="109"/>
      <c r="K63" s="109"/>
      <c r="L63" s="102"/>
    </row>
    <row r="64" spans="1:12" ht="12.75">
      <c r="A64" s="36"/>
      <c r="B64" s="106" t="s">
        <v>21</v>
      </c>
      <c r="C64" s="106"/>
      <c r="D64" s="106"/>
      <c r="E64" s="74" t="s">
        <v>12</v>
      </c>
      <c r="F64" s="77">
        <f>'1 lentele'!F64/3.4528</f>
        <v>2.3459221501390175</v>
      </c>
      <c r="G64" s="77">
        <f>'1 lentele'!G64/3.4528</f>
        <v>2.403846153846154</v>
      </c>
      <c r="H64" s="77">
        <f>'1 lentele'!H64/3.4528</f>
        <v>2.46177015755329</v>
      </c>
      <c r="I64" s="107" t="s">
        <v>78</v>
      </c>
      <c r="J64" s="108">
        <v>1</v>
      </c>
      <c r="K64" s="108">
        <v>1</v>
      </c>
      <c r="L64" s="101">
        <v>1</v>
      </c>
    </row>
    <row r="65" spans="1:12" ht="12.75">
      <c r="A65" s="103" t="s">
        <v>84</v>
      </c>
      <c r="B65" s="104" t="s">
        <v>69</v>
      </c>
      <c r="C65" s="104" t="s">
        <v>42</v>
      </c>
      <c r="D65" s="105" t="s">
        <v>141</v>
      </c>
      <c r="E65" s="76" t="s">
        <v>24</v>
      </c>
      <c r="F65" s="77">
        <f>'1 lentele'!F65/3.4528</f>
        <v>2.3459221501390175</v>
      </c>
      <c r="G65" s="77">
        <f>'1 lentele'!G65/3.4528</f>
        <v>2.403846153846154</v>
      </c>
      <c r="H65" s="77">
        <f>'1 lentele'!H65/3.4528</f>
        <v>2.46177015755329</v>
      </c>
      <c r="I65" s="107"/>
      <c r="J65" s="109"/>
      <c r="K65" s="109"/>
      <c r="L65" s="102"/>
    </row>
    <row r="66" spans="1:12" ht="12.75">
      <c r="A66" s="103"/>
      <c r="B66" s="104"/>
      <c r="C66" s="104"/>
      <c r="D66" s="105"/>
      <c r="E66" s="78" t="s">
        <v>25</v>
      </c>
      <c r="F66" s="77">
        <f>'1 lentele'!F66/3.4528</f>
        <v>2.3459221501390175</v>
      </c>
      <c r="G66" s="77">
        <f>'1 lentele'!G66/3.4528</f>
        <v>2.403846153846154</v>
      </c>
      <c r="H66" s="77">
        <f>'1 lentele'!H66/3.4528</f>
        <v>2.46177015755329</v>
      </c>
      <c r="I66" s="107"/>
      <c r="J66" s="109"/>
      <c r="K66" s="109"/>
      <c r="L66" s="102"/>
    </row>
    <row r="67" spans="1:12" ht="12.75">
      <c r="A67" s="36"/>
      <c r="B67" s="106" t="s">
        <v>21</v>
      </c>
      <c r="C67" s="106"/>
      <c r="D67" s="106"/>
      <c r="E67" s="74" t="s">
        <v>12</v>
      </c>
      <c r="F67" s="77">
        <f>'1 lentele'!F67/3.4528</f>
        <v>24.241195551436515</v>
      </c>
      <c r="G67" s="77">
        <f>'1 lentele'!G67/3.4528</f>
        <v>24.733549582947177</v>
      </c>
      <c r="H67" s="77">
        <f>'1 lentele'!H67/3.4528</f>
        <v>25.42863762743281</v>
      </c>
      <c r="I67" s="107" t="s">
        <v>78</v>
      </c>
      <c r="J67" s="108">
        <v>1</v>
      </c>
      <c r="K67" s="108">
        <v>1</v>
      </c>
      <c r="L67" s="101">
        <v>1</v>
      </c>
    </row>
    <row r="68" spans="1:12" ht="12.75">
      <c r="A68" s="103" t="s">
        <v>85</v>
      </c>
      <c r="B68" s="104" t="s">
        <v>156</v>
      </c>
      <c r="C68" s="104" t="s">
        <v>41</v>
      </c>
      <c r="D68" s="105" t="s">
        <v>143</v>
      </c>
      <c r="E68" s="76" t="s">
        <v>24</v>
      </c>
      <c r="F68" s="77">
        <f>'1 lentele'!F68/3.4528</f>
        <v>24.241195551436515</v>
      </c>
      <c r="G68" s="77">
        <f>'1 lentele'!G68/3.4528</f>
        <v>24.733549582947177</v>
      </c>
      <c r="H68" s="77">
        <f>'1 lentele'!H68/3.4528</f>
        <v>25.42863762743281</v>
      </c>
      <c r="I68" s="107"/>
      <c r="J68" s="109"/>
      <c r="K68" s="109"/>
      <c r="L68" s="102"/>
    </row>
    <row r="69" spans="1:12" ht="12.75">
      <c r="A69" s="103"/>
      <c r="B69" s="104"/>
      <c r="C69" s="104"/>
      <c r="D69" s="105"/>
      <c r="E69" s="78" t="s">
        <v>25</v>
      </c>
      <c r="F69" s="77">
        <f>'1 lentele'!F69/3.4528</f>
        <v>24.241195551436515</v>
      </c>
      <c r="G69" s="77">
        <f>'1 lentele'!G69/3.4528</f>
        <v>24.733549582947177</v>
      </c>
      <c r="H69" s="77">
        <f>'1 lentele'!H69/3.4528</f>
        <v>25.42863762743281</v>
      </c>
      <c r="I69" s="107"/>
      <c r="J69" s="109"/>
      <c r="K69" s="109"/>
      <c r="L69" s="102"/>
    </row>
    <row r="70" spans="1:12" ht="12.75">
      <c r="A70" s="36"/>
      <c r="B70" s="106" t="s">
        <v>21</v>
      </c>
      <c r="C70" s="106"/>
      <c r="D70" s="106"/>
      <c r="E70" s="74" t="s">
        <v>12</v>
      </c>
      <c r="F70" s="77">
        <f>'1 lentele'!F70/3.4528</f>
        <v>94.87951807228917</v>
      </c>
      <c r="G70" s="77">
        <f>'1 lentele'!G70/3.4528</f>
        <v>96.76204819277109</v>
      </c>
      <c r="H70" s="77">
        <f>'1 lentele'!H70/3.4528</f>
        <v>99.5713623725672</v>
      </c>
      <c r="I70" s="107" t="s">
        <v>78</v>
      </c>
      <c r="J70" s="108">
        <v>1</v>
      </c>
      <c r="K70" s="108">
        <v>1</v>
      </c>
      <c r="L70" s="101">
        <v>1</v>
      </c>
    </row>
    <row r="71" spans="1:12" ht="12.75">
      <c r="A71" s="103" t="s">
        <v>86</v>
      </c>
      <c r="B71" s="104" t="s">
        <v>70</v>
      </c>
      <c r="C71" s="104" t="s">
        <v>180</v>
      </c>
      <c r="D71" s="105" t="s">
        <v>144</v>
      </c>
      <c r="E71" s="76" t="s">
        <v>24</v>
      </c>
      <c r="F71" s="77">
        <f>'1 lentele'!F71/3.4528</f>
        <v>94.87951807228917</v>
      </c>
      <c r="G71" s="77">
        <f>'1 lentele'!G71/3.4528</f>
        <v>96.76204819277109</v>
      </c>
      <c r="H71" s="77">
        <f>'1 lentele'!H71/3.4528</f>
        <v>99.5713623725672</v>
      </c>
      <c r="I71" s="107"/>
      <c r="J71" s="109"/>
      <c r="K71" s="109"/>
      <c r="L71" s="102"/>
    </row>
    <row r="72" spans="1:12" ht="12.75">
      <c r="A72" s="103"/>
      <c r="B72" s="104"/>
      <c r="C72" s="104"/>
      <c r="D72" s="105"/>
      <c r="E72" s="78" t="s">
        <v>25</v>
      </c>
      <c r="F72" s="77">
        <f>'1 lentele'!F72/3.4528</f>
        <v>94.87951807228917</v>
      </c>
      <c r="G72" s="77">
        <f>'1 lentele'!G72/3.4528</f>
        <v>96.76204819277109</v>
      </c>
      <c r="H72" s="77">
        <f>'1 lentele'!H72/3.4528</f>
        <v>99.5713623725672</v>
      </c>
      <c r="I72" s="107"/>
      <c r="J72" s="109"/>
      <c r="K72" s="109"/>
      <c r="L72" s="102"/>
    </row>
    <row r="73" spans="1:12" ht="12.75">
      <c r="A73" s="36"/>
      <c r="B73" s="106" t="s">
        <v>21</v>
      </c>
      <c r="C73" s="106"/>
      <c r="D73" s="106"/>
      <c r="E73" s="74" t="s">
        <v>12</v>
      </c>
      <c r="F73" s="77">
        <f>'1 lentele'!F73/3.4528</f>
        <v>8.196246524559777</v>
      </c>
      <c r="G73" s="77">
        <f>'1 lentele'!G73/3.4528</f>
        <v>8.370018535681186</v>
      </c>
      <c r="H73" s="77">
        <f>'1 lentele'!H73/3.4528</f>
        <v>8.601714550509731</v>
      </c>
      <c r="I73" s="107" t="s">
        <v>78</v>
      </c>
      <c r="J73" s="108">
        <v>1</v>
      </c>
      <c r="K73" s="108">
        <v>1</v>
      </c>
      <c r="L73" s="101">
        <v>1</v>
      </c>
    </row>
    <row r="74" spans="1:12" ht="12.75">
      <c r="A74" s="103" t="s">
        <v>87</v>
      </c>
      <c r="B74" s="104" t="s">
        <v>71</v>
      </c>
      <c r="C74" s="104" t="s">
        <v>64</v>
      </c>
      <c r="D74" s="105" t="s">
        <v>145</v>
      </c>
      <c r="E74" s="76" t="s">
        <v>24</v>
      </c>
      <c r="F74" s="77">
        <f>'1 lentele'!F74/3.4528</f>
        <v>8.196246524559777</v>
      </c>
      <c r="G74" s="77">
        <f>'1 lentele'!G74/3.4528</f>
        <v>8.370018535681186</v>
      </c>
      <c r="H74" s="77">
        <f>'1 lentele'!H74/3.4528</f>
        <v>8.601714550509731</v>
      </c>
      <c r="I74" s="107"/>
      <c r="J74" s="109"/>
      <c r="K74" s="109"/>
      <c r="L74" s="102"/>
    </row>
    <row r="75" spans="1:12" ht="12.75">
      <c r="A75" s="103"/>
      <c r="B75" s="104"/>
      <c r="C75" s="104"/>
      <c r="D75" s="105"/>
      <c r="E75" s="78" t="s">
        <v>25</v>
      </c>
      <c r="F75" s="77">
        <f>'1 lentele'!F75/3.4528</f>
        <v>8.196246524559777</v>
      </c>
      <c r="G75" s="77">
        <f>'1 lentele'!G75/3.4528</f>
        <v>8.370018535681186</v>
      </c>
      <c r="H75" s="77">
        <f>'1 lentele'!H75/3.4528</f>
        <v>8.601714550509731</v>
      </c>
      <c r="I75" s="107"/>
      <c r="J75" s="109"/>
      <c r="K75" s="109"/>
      <c r="L75" s="102"/>
    </row>
    <row r="76" spans="1:12" ht="12.75">
      <c r="A76" s="36"/>
      <c r="B76" s="106" t="s">
        <v>21</v>
      </c>
      <c r="C76" s="106"/>
      <c r="D76" s="106"/>
      <c r="E76" s="74" t="s">
        <v>12</v>
      </c>
      <c r="F76" s="77">
        <f>'1 lentele'!F76/3.4528</f>
        <v>1491.9775254865617</v>
      </c>
      <c r="G76" s="77">
        <f>'1 lentele'!G76/3.4528</f>
        <v>1521.8083873957369</v>
      </c>
      <c r="H76" s="77">
        <f>'1 lentele'!H76/3.4528</f>
        <v>1565.9464782205746</v>
      </c>
      <c r="I76" s="107" t="s">
        <v>78</v>
      </c>
      <c r="J76" s="108">
        <v>1</v>
      </c>
      <c r="K76" s="108">
        <v>1</v>
      </c>
      <c r="L76" s="101">
        <v>1</v>
      </c>
    </row>
    <row r="77" spans="1:12" ht="12.75">
      <c r="A77" s="103" t="s">
        <v>88</v>
      </c>
      <c r="B77" s="104" t="s">
        <v>157</v>
      </c>
      <c r="C77" s="104" t="s">
        <v>72</v>
      </c>
      <c r="D77" s="105" t="s">
        <v>146</v>
      </c>
      <c r="E77" s="76" t="s">
        <v>24</v>
      </c>
      <c r="F77" s="77">
        <f>'1 lentele'!F77/3.4528</f>
        <v>1491.9775254865617</v>
      </c>
      <c r="G77" s="77">
        <f>'1 lentele'!G77/3.4528</f>
        <v>1521.8083873957369</v>
      </c>
      <c r="H77" s="77">
        <f>'1 lentele'!H77/3.4528</f>
        <v>1565.9464782205746</v>
      </c>
      <c r="I77" s="107"/>
      <c r="J77" s="109"/>
      <c r="K77" s="109"/>
      <c r="L77" s="102"/>
    </row>
    <row r="78" spans="1:12" ht="12.75">
      <c r="A78" s="103"/>
      <c r="B78" s="104"/>
      <c r="C78" s="104"/>
      <c r="D78" s="105"/>
      <c r="E78" s="78" t="s">
        <v>25</v>
      </c>
      <c r="F78" s="77">
        <f>'1 lentele'!F78/3.4528</f>
        <v>1491.9775254865617</v>
      </c>
      <c r="G78" s="77">
        <f>'1 lentele'!G78/3.4528</f>
        <v>1521.8083873957369</v>
      </c>
      <c r="H78" s="77">
        <f>'1 lentele'!H78/3.4528</f>
        <v>1565.9464782205746</v>
      </c>
      <c r="I78" s="107"/>
      <c r="J78" s="109"/>
      <c r="K78" s="109"/>
      <c r="L78" s="102"/>
    </row>
    <row r="79" spans="1:12" ht="12.75">
      <c r="A79" s="36"/>
      <c r="B79" s="106" t="s">
        <v>21</v>
      </c>
      <c r="C79" s="106"/>
      <c r="D79" s="106"/>
      <c r="E79" s="74" t="s">
        <v>12</v>
      </c>
      <c r="F79" s="77">
        <f>'1 lentele'!F79/3.4528</f>
        <v>1864.3419833178868</v>
      </c>
      <c r="G79" s="77">
        <f>'1 lentele'!G79/3.4528</f>
        <v>1901.6450417052827</v>
      </c>
      <c r="H79" s="77">
        <f>'1 lentele'!H79/3.4528</f>
        <v>1956.7886932344763</v>
      </c>
      <c r="I79" s="107" t="s">
        <v>78</v>
      </c>
      <c r="J79" s="108">
        <v>1</v>
      </c>
      <c r="K79" s="108">
        <v>1</v>
      </c>
      <c r="L79" s="101">
        <v>1</v>
      </c>
    </row>
    <row r="80" spans="1:12" ht="12.75">
      <c r="A80" s="103" t="s">
        <v>89</v>
      </c>
      <c r="B80" s="104" t="s">
        <v>73</v>
      </c>
      <c r="C80" s="104" t="s">
        <v>74</v>
      </c>
      <c r="D80" s="105" t="s">
        <v>147</v>
      </c>
      <c r="E80" s="76" t="s">
        <v>24</v>
      </c>
      <c r="F80" s="77">
        <f>'1 lentele'!F80/3.4528</f>
        <v>1864.3419833178868</v>
      </c>
      <c r="G80" s="77">
        <f>'1 lentele'!G80/3.4528</f>
        <v>1901.6450417052827</v>
      </c>
      <c r="H80" s="77">
        <f>'1 lentele'!H80/3.4528</f>
        <v>1956.7886932344763</v>
      </c>
      <c r="I80" s="107"/>
      <c r="J80" s="109"/>
      <c r="K80" s="109"/>
      <c r="L80" s="102"/>
    </row>
    <row r="81" spans="1:12" ht="12.75">
      <c r="A81" s="103"/>
      <c r="B81" s="104"/>
      <c r="C81" s="104"/>
      <c r="D81" s="105"/>
      <c r="E81" s="78" t="s">
        <v>25</v>
      </c>
      <c r="F81" s="77">
        <f>'1 lentele'!F81/3.4528</f>
        <v>1864.3419833178868</v>
      </c>
      <c r="G81" s="77">
        <f>'1 lentele'!G81/3.4528</f>
        <v>1901.6450417052827</v>
      </c>
      <c r="H81" s="77">
        <f>'1 lentele'!H81/3.4528</f>
        <v>1956.7886932344763</v>
      </c>
      <c r="I81" s="107"/>
      <c r="J81" s="109"/>
      <c r="K81" s="109"/>
      <c r="L81" s="102"/>
    </row>
    <row r="82" spans="1:12" ht="12.75">
      <c r="A82" s="36"/>
      <c r="B82" s="106" t="s">
        <v>21</v>
      </c>
      <c r="C82" s="106"/>
      <c r="D82" s="106"/>
      <c r="E82" s="74" t="s">
        <v>12</v>
      </c>
      <c r="F82" s="77">
        <f>'1 lentele'!F82/3.4528</f>
        <v>125.17377201112141</v>
      </c>
      <c r="G82" s="77">
        <f>'1 lentele'!G82/3.4528</f>
        <v>127.69346617238183</v>
      </c>
      <c r="H82" s="77">
        <f>'1 lentele'!H82/3.4528</f>
        <v>131.40060240963857</v>
      </c>
      <c r="I82" s="107" t="s">
        <v>78</v>
      </c>
      <c r="J82" s="108">
        <v>1</v>
      </c>
      <c r="K82" s="108">
        <v>1</v>
      </c>
      <c r="L82" s="101">
        <v>1</v>
      </c>
    </row>
    <row r="83" spans="1:12" ht="17.25" customHeight="1">
      <c r="A83" s="103" t="s">
        <v>90</v>
      </c>
      <c r="B83" s="104" t="s">
        <v>75</v>
      </c>
      <c r="C83" s="104" t="s">
        <v>72</v>
      </c>
      <c r="D83" s="105" t="s">
        <v>148</v>
      </c>
      <c r="E83" s="76" t="s">
        <v>24</v>
      </c>
      <c r="F83" s="77">
        <f>'1 lentele'!F83/3.4528</f>
        <v>125.17377201112141</v>
      </c>
      <c r="G83" s="77">
        <f>'1 lentele'!G83/3.4528</f>
        <v>127.69346617238183</v>
      </c>
      <c r="H83" s="77">
        <f>'1 lentele'!H83/3.4528</f>
        <v>131.40060240963857</v>
      </c>
      <c r="I83" s="107"/>
      <c r="J83" s="109"/>
      <c r="K83" s="109"/>
      <c r="L83" s="102"/>
    </row>
    <row r="84" spans="1:12" ht="15" customHeight="1">
      <c r="A84" s="103"/>
      <c r="B84" s="104"/>
      <c r="C84" s="104"/>
      <c r="D84" s="105"/>
      <c r="E84" s="78" t="s">
        <v>25</v>
      </c>
      <c r="F84" s="77">
        <f>'1 lentele'!F84/3.4528</f>
        <v>125.17377201112141</v>
      </c>
      <c r="G84" s="77">
        <f>'1 lentele'!G84/3.4528</f>
        <v>127.69346617238183</v>
      </c>
      <c r="H84" s="77">
        <f>'1 lentele'!H84/3.4528</f>
        <v>131.40060240963857</v>
      </c>
      <c r="I84" s="107"/>
      <c r="J84" s="109"/>
      <c r="K84" s="109"/>
      <c r="L84" s="102"/>
    </row>
    <row r="85" spans="1:12" ht="12.75">
      <c r="A85" s="36"/>
      <c r="B85" s="106" t="s">
        <v>21</v>
      </c>
      <c r="C85" s="106"/>
      <c r="D85" s="106"/>
      <c r="E85" s="74" t="s">
        <v>12</v>
      </c>
      <c r="F85" s="77">
        <f>'1 lentele'!F85/3.4528</f>
        <v>5156.887164040779</v>
      </c>
      <c r="G85" s="77">
        <f>'1 lentele'!G85/3.4528</f>
        <v>5260.020852641334</v>
      </c>
      <c r="H85" s="77">
        <f>'1 lentele'!H85/3.4528</f>
        <v>5412.563716404078</v>
      </c>
      <c r="I85" s="107" t="s">
        <v>78</v>
      </c>
      <c r="J85" s="108">
        <v>1</v>
      </c>
      <c r="K85" s="108">
        <v>1</v>
      </c>
      <c r="L85" s="101">
        <v>1</v>
      </c>
    </row>
    <row r="86" spans="1:12" ht="12" customHeight="1">
      <c r="A86" s="103" t="s">
        <v>91</v>
      </c>
      <c r="B86" s="104" t="s">
        <v>158</v>
      </c>
      <c r="C86" s="104" t="s">
        <v>74</v>
      </c>
      <c r="D86" s="105" t="s">
        <v>146</v>
      </c>
      <c r="E86" s="76" t="s">
        <v>24</v>
      </c>
      <c r="F86" s="77">
        <f>'1 lentele'!F86/3.4528</f>
        <v>5156.887164040779</v>
      </c>
      <c r="G86" s="77">
        <f>'1 lentele'!G86/3.4528</f>
        <v>5260.020852641334</v>
      </c>
      <c r="H86" s="77">
        <f>'1 lentele'!H86/3.4528</f>
        <v>5412.563716404078</v>
      </c>
      <c r="I86" s="107"/>
      <c r="J86" s="109"/>
      <c r="K86" s="109"/>
      <c r="L86" s="102"/>
    </row>
    <row r="87" spans="1:12" ht="14.25" customHeight="1">
      <c r="A87" s="103"/>
      <c r="B87" s="104"/>
      <c r="C87" s="104"/>
      <c r="D87" s="105"/>
      <c r="E87" s="78" t="s">
        <v>25</v>
      </c>
      <c r="F87" s="77">
        <f>'1 lentele'!F87/3.4528</f>
        <v>5156.887164040779</v>
      </c>
      <c r="G87" s="77">
        <f>'1 lentele'!G87/3.4528</f>
        <v>5260.020852641334</v>
      </c>
      <c r="H87" s="77">
        <f>'1 lentele'!H87/3.4528</f>
        <v>5412.563716404078</v>
      </c>
      <c r="I87" s="107"/>
      <c r="J87" s="109"/>
      <c r="K87" s="109"/>
      <c r="L87" s="102"/>
    </row>
    <row r="88" spans="1:16" ht="12.75">
      <c r="A88" s="36"/>
      <c r="B88" s="106" t="s">
        <v>21</v>
      </c>
      <c r="C88" s="106"/>
      <c r="D88" s="106"/>
      <c r="E88" s="74" t="s">
        <v>12</v>
      </c>
      <c r="F88" s="77">
        <f>'1 lentele'!F88/3.4528</f>
        <v>14.94439295644115</v>
      </c>
      <c r="G88" s="77">
        <f>'1 lentele'!G88/3.4528</f>
        <v>15.234012974976832</v>
      </c>
      <c r="H88" s="77">
        <f>'1 lentele'!H88/3.4528</f>
        <v>15.697405004633922</v>
      </c>
      <c r="I88" s="107" t="s">
        <v>78</v>
      </c>
      <c r="J88" s="108">
        <v>1</v>
      </c>
      <c r="K88" s="108">
        <v>1</v>
      </c>
      <c r="L88" s="101">
        <v>1</v>
      </c>
      <c r="N88" s="87"/>
      <c r="O88" s="87"/>
      <c r="P88" s="87"/>
    </row>
    <row r="89" spans="1:12" ht="12.75">
      <c r="A89" s="103" t="s">
        <v>92</v>
      </c>
      <c r="B89" s="104" t="s">
        <v>160</v>
      </c>
      <c r="C89" s="104" t="s">
        <v>72</v>
      </c>
      <c r="D89" s="105" t="s">
        <v>146</v>
      </c>
      <c r="E89" s="76" t="s">
        <v>24</v>
      </c>
      <c r="F89" s="77">
        <f>'1 lentele'!F89/3.4528</f>
        <v>14.94439295644115</v>
      </c>
      <c r="G89" s="77">
        <f>'1 lentele'!G89/3.4528</f>
        <v>15.234012974976832</v>
      </c>
      <c r="H89" s="77">
        <f>'1 lentele'!H89/3.4528</f>
        <v>15.697405004633922</v>
      </c>
      <c r="I89" s="107"/>
      <c r="J89" s="109"/>
      <c r="K89" s="109"/>
      <c r="L89" s="102"/>
    </row>
    <row r="90" spans="1:12" ht="12.75">
      <c r="A90" s="103"/>
      <c r="B90" s="104"/>
      <c r="C90" s="104"/>
      <c r="D90" s="105"/>
      <c r="E90" s="78" t="s">
        <v>25</v>
      </c>
      <c r="F90" s="77">
        <f>'1 lentele'!F90/3.4528</f>
        <v>14.94439295644115</v>
      </c>
      <c r="G90" s="77">
        <f>'1 lentele'!G90/3.4528</f>
        <v>15.234012974976832</v>
      </c>
      <c r="H90" s="77">
        <f>'1 lentele'!H90/3.4528</f>
        <v>15.697405004633922</v>
      </c>
      <c r="I90" s="107"/>
      <c r="J90" s="109"/>
      <c r="K90" s="109"/>
      <c r="L90" s="102"/>
    </row>
    <row r="91" spans="1:12" ht="12.75">
      <c r="A91" s="36"/>
      <c r="B91" s="106" t="s">
        <v>21</v>
      </c>
      <c r="C91" s="106"/>
      <c r="D91" s="106"/>
      <c r="E91" s="74" t="s">
        <v>12</v>
      </c>
      <c r="F91" s="77">
        <f>'1 lentele'!F91/3.4528</f>
        <v>455.2537071362373</v>
      </c>
      <c r="G91" s="77">
        <f>'1 lentele'!G91/3.4528</f>
        <v>464.37673772011124</v>
      </c>
      <c r="H91" s="77">
        <f>'1 lentele'!H91/3.4528</f>
        <v>477.84406858202044</v>
      </c>
      <c r="I91" s="107" t="s">
        <v>78</v>
      </c>
      <c r="J91" s="108">
        <v>1</v>
      </c>
      <c r="K91" s="108">
        <v>1</v>
      </c>
      <c r="L91" s="101">
        <v>1</v>
      </c>
    </row>
    <row r="92" spans="1:12" ht="12.75">
      <c r="A92" s="103" t="s">
        <v>159</v>
      </c>
      <c r="B92" s="104" t="s">
        <v>76</v>
      </c>
      <c r="C92" s="104" t="s">
        <v>77</v>
      </c>
      <c r="D92" s="105" t="s">
        <v>149</v>
      </c>
      <c r="E92" s="76" t="s">
        <v>24</v>
      </c>
      <c r="F92" s="77">
        <f>'1 lentele'!F92/3.4528</f>
        <v>455.2537071362373</v>
      </c>
      <c r="G92" s="77">
        <f>'1 lentele'!G92/3.4528</f>
        <v>464.37673772011124</v>
      </c>
      <c r="H92" s="77">
        <f>'1 lentele'!H92/3.4528</f>
        <v>477.84406858202044</v>
      </c>
      <c r="I92" s="107"/>
      <c r="J92" s="109"/>
      <c r="K92" s="109"/>
      <c r="L92" s="102"/>
    </row>
    <row r="93" spans="1:12" ht="12.75">
      <c r="A93" s="103"/>
      <c r="B93" s="104"/>
      <c r="C93" s="104"/>
      <c r="D93" s="105"/>
      <c r="E93" s="78" t="s">
        <v>25</v>
      </c>
      <c r="F93" s="77">
        <f>'1 lentele'!F93/3.4528</f>
        <v>455.2537071362373</v>
      </c>
      <c r="G93" s="77">
        <f>'1 lentele'!G93/3.4528</f>
        <v>464.37673772011124</v>
      </c>
      <c r="H93" s="77">
        <f>'1 lentele'!H93/3.4528</f>
        <v>477.84406858202044</v>
      </c>
      <c r="I93" s="107"/>
      <c r="J93" s="109"/>
      <c r="K93" s="109"/>
      <c r="L93" s="102"/>
    </row>
    <row r="94" spans="1:12" ht="12.75">
      <c r="A94" s="36"/>
      <c r="B94" s="106" t="s">
        <v>21</v>
      </c>
      <c r="C94" s="106"/>
      <c r="D94" s="106"/>
      <c r="E94" s="74" t="s">
        <v>12</v>
      </c>
      <c r="F94" s="77">
        <f>'1 lentele'!F94/3.4528</f>
        <v>321.3334105653383</v>
      </c>
      <c r="G94" s="77">
        <f>'1 lentele'!G94/3.4528</f>
        <v>327.7340129749768</v>
      </c>
      <c r="H94" s="77">
        <f>'1 lentele'!H94/3.4528</f>
        <v>337.26251158480073</v>
      </c>
      <c r="I94" s="107" t="s">
        <v>78</v>
      </c>
      <c r="J94" s="108">
        <v>1</v>
      </c>
      <c r="K94" s="108">
        <v>1</v>
      </c>
      <c r="L94" s="101">
        <v>1</v>
      </c>
    </row>
    <row r="95" spans="1:12" ht="12.75">
      <c r="A95" s="103" t="s">
        <v>161</v>
      </c>
      <c r="B95" s="104" t="s">
        <v>165</v>
      </c>
      <c r="C95" s="104" t="s">
        <v>163</v>
      </c>
      <c r="D95" s="105" t="s">
        <v>164</v>
      </c>
      <c r="E95" s="76" t="s">
        <v>24</v>
      </c>
      <c r="F95" s="77">
        <f>'1 lentele'!F95/3.4528</f>
        <v>321.3334105653383</v>
      </c>
      <c r="G95" s="77">
        <f>'1 lentele'!G95/3.4528</f>
        <v>327.7340129749768</v>
      </c>
      <c r="H95" s="77">
        <f>'1 lentele'!H95/3.4528</f>
        <v>337.26251158480073</v>
      </c>
      <c r="I95" s="107"/>
      <c r="J95" s="109"/>
      <c r="K95" s="109"/>
      <c r="L95" s="102"/>
    </row>
    <row r="96" spans="1:12" ht="12.75">
      <c r="A96" s="103"/>
      <c r="B96" s="104"/>
      <c r="C96" s="104"/>
      <c r="D96" s="105"/>
      <c r="E96" s="78" t="s">
        <v>25</v>
      </c>
      <c r="F96" s="77">
        <f>'1 lentele'!F96/3.4528</f>
        <v>321.3334105653383</v>
      </c>
      <c r="G96" s="77">
        <f>'1 lentele'!G96/3.4528</f>
        <v>327.7340129749768</v>
      </c>
      <c r="H96" s="77">
        <f>'1 lentele'!H96/3.4528</f>
        <v>337.26251158480073</v>
      </c>
      <c r="I96" s="107"/>
      <c r="J96" s="109"/>
      <c r="K96" s="109"/>
      <c r="L96" s="102"/>
    </row>
    <row r="97" spans="1:12" ht="12.75" customHeight="1">
      <c r="A97" s="36"/>
      <c r="B97" s="106" t="s">
        <v>21</v>
      </c>
      <c r="C97" s="106"/>
      <c r="D97" s="106"/>
      <c r="E97" s="74" t="s">
        <v>12</v>
      </c>
      <c r="F97" s="77">
        <f>'1 lentele'!F97/3.4528</f>
        <v>468.6051899907322</v>
      </c>
      <c r="G97" s="77">
        <f>'1 lentele'!G97/3.4528</f>
        <v>477.95991658943467</v>
      </c>
      <c r="H97" s="77">
        <f>'1 lentele'!H97/3.4528</f>
        <v>491.83271547729385</v>
      </c>
      <c r="I97" s="107" t="s">
        <v>78</v>
      </c>
      <c r="J97" s="108">
        <v>1</v>
      </c>
      <c r="K97" s="108">
        <v>1</v>
      </c>
      <c r="L97" s="101">
        <v>1</v>
      </c>
    </row>
    <row r="98" spans="1:12" ht="28.5" customHeight="1">
      <c r="A98" s="103" t="s">
        <v>162</v>
      </c>
      <c r="B98" s="104" t="s">
        <v>166</v>
      </c>
      <c r="C98" s="104" t="s">
        <v>163</v>
      </c>
      <c r="D98" s="105" t="s">
        <v>164</v>
      </c>
      <c r="E98" s="76" t="s">
        <v>24</v>
      </c>
      <c r="F98" s="77">
        <f>'1 lentele'!F98/3.4528</f>
        <v>468.6051899907322</v>
      </c>
      <c r="G98" s="77">
        <f>'1 lentele'!G98/3.4528</f>
        <v>477.95991658943467</v>
      </c>
      <c r="H98" s="77">
        <f>'1 lentele'!H98/3.4528</f>
        <v>491.83271547729385</v>
      </c>
      <c r="I98" s="107"/>
      <c r="J98" s="109"/>
      <c r="K98" s="109"/>
      <c r="L98" s="102"/>
    </row>
    <row r="99" spans="1:12" ht="18" customHeight="1">
      <c r="A99" s="103"/>
      <c r="B99" s="104"/>
      <c r="C99" s="104"/>
      <c r="D99" s="105"/>
      <c r="E99" s="78" t="s">
        <v>25</v>
      </c>
      <c r="F99" s="77">
        <f>'1 lentele'!F99/3.4528</f>
        <v>468.6051899907322</v>
      </c>
      <c r="G99" s="77">
        <f>'1 lentele'!G99/3.4528</f>
        <v>477.95991658943467</v>
      </c>
      <c r="H99" s="77">
        <f>'1 lentele'!H99/3.4528</f>
        <v>491.83271547729385</v>
      </c>
      <c r="I99" s="107"/>
      <c r="J99" s="109"/>
      <c r="K99" s="109"/>
      <c r="L99" s="102"/>
    </row>
    <row r="100" spans="1:12" ht="12.75">
      <c r="A100" s="35" t="s">
        <v>93</v>
      </c>
      <c r="B100" s="114" t="s">
        <v>79</v>
      </c>
      <c r="C100" s="114"/>
      <c r="D100" s="114"/>
      <c r="E100" s="28" t="s">
        <v>12</v>
      </c>
      <c r="F100" s="29">
        <f>'1 lentele'!F100/3.4528</f>
        <v>54545.29657089898</v>
      </c>
      <c r="G100" s="29">
        <f>'1 lentele'!G100/3.4528</f>
        <v>54506.4874884152</v>
      </c>
      <c r="H100" s="29">
        <f>'1 lentele'!H100/3.4528</f>
        <v>54477.52548656163</v>
      </c>
      <c r="I100" s="30" t="s">
        <v>13</v>
      </c>
      <c r="J100" s="31" t="s">
        <v>13</v>
      </c>
      <c r="K100" s="31" t="s">
        <v>13</v>
      </c>
      <c r="L100" s="39" t="s">
        <v>13</v>
      </c>
    </row>
    <row r="101" spans="1:12" ht="12.75">
      <c r="A101" s="36"/>
      <c r="B101" s="106" t="s">
        <v>21</v>
      </c>
      <c r="C101" s="106"/>
      <c r="D101" s="106"/>
      <c r="E101" s="74" t="s">
        <v>12</v>
      </c>
      <c r="F101" s="77">
        <f>'1 lentele'!F101/3.4528</f>
        <v>54545.29657089898</v>
      </c>
      <c r="G101" s="77">
        <f>'1 lentele'!G101/3.4528</f>
        <v>54506.4874884152</v>
      </c>
      <c r="H101" s="77">
        <f>'1 lentele'!H101/3.4528</f>
        <v>54477.52548656163</v>
      </c>
      <c r="I101" s="107" t="s">
        <v>78</v>
      </c>
      <c r="J101" s="112">
        <v>1</v>
      </c>
      <c r="K101" s="112">
        <v>1</v>
      </c>
      <c r="L101" s="110">
        <v>1</v>
      </c>
    </row>
    <row r="102" spans="1:12" ht="12.75">
      <c r="A102" s="103" t="s">
        <v>94</v>
      </c>
      <c r="B102" s="104" t="s">
        <v>96</v>
      </c>
      <c r="C102" s="104" t="s">
        <v>95</v>
      </c>
      <c r="D102" s="105" t="s">
        <v>150</v>
      </c>
      <c r="E102" s="76" t="s">
        <v>24</v>
      </c>
      <c r="F102" s="77">
        <f>'1 lentele'!F102/3.4528</f>
        <v>54545.29657089898</v>
      </c>
      <c r="G102" s="77">
        <f>'1 lentele'!G102/3.4528</f>
        <v>54506.4874884152</v>
      </c>
      <c r="H102" s="77">
        <f>'1 lentele'!H102/3.4528</f>
        <v>54477.52548656163</v>
      </c>
      <c r="I102" s="107"/>
      <c r="J102" s="112"/>
      <c r="K102" s="112"/>
      <c r="L102" s="110"/>
    </row>
    <row r="103" spans="1:12" ht="30" customHeight="1" thickBot="1">
      <c r="A103" s="115"/>
      <c r="B103" s="116"/>
      <c r="C103" s="116"/>
      <c r="D103" s="118"/>
      <c r="E103" s="81" t="s">
        <v>25</v>
      </c>
      <c r="F103" s="88">
        <f>'1 lentele'!F103/3.4528</f>
        <v>54545.29657089898</v>
      </c>
      <c r="G103" s="88">
        <f>'1 lentele'!G103/3.4528</f>
        <v>54506.4874884152</v>
      </c>
      <c r="H103" s="88">
        <f>'1 lentele'!H103/3.4528</f>
        <v>54477.52548656163</v>
      </c>
      <c r="I103" s="117"/>
      <c r="J103" s="113"/>
      <c r="K103" s="113"/>
      <c r="L103" s="111"/>
    </row>
    <row r="105" spans="1:12" ht="16.5" customHeight="1">
      <c r="A105" s="147" t="s">
        <v>97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</row>
    <row r="106" spans="1:12" ht="12" customHeight="1">
      <c r="A106" s="148" t="s">
        <v>98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</row>
    <row r="107" spans="1:12" ht="16.5" customHeight="1">
      <c r="A107" s="149" t="s">
        <v>167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</row>
    <row r="110" ht="38.25" customHeight="1">
      <c r="F110" s="61"/>
    </row>
  </sheetData>
  <sheetProtection/>
  <mergeCells count="241">
    <mergeCell ref="A107:L107"/>
    <mergeCell ref="A102:A103"/>
    <mergeCell ref="B102:B103"/>
    <mergeCell ref="C102:C103"/>
    <mergeCell ref="D102:D103"/>
    <mergeCell ref="A105:L105"/>
    <mergeCell ref="A106:L106"/>
    <mergeCell ref="B100:D100"/>
    <mergeCell ref="B101:D101"/>
    <mergeCell ref="I101:I103"/>
    <mergeCell ref="J101:J103"/>
    <mergeCell ref="K101:K103"/>
    <mergeCell ref="L101:L103"/>
    <mergeCell ref="B97:D97"/>
    <mergeCell ref="I97:I99"/>
    <mergeCell ref="J97:J99"/>
    <mergeCell ref="K97:K99"/>
    <mergeCell ref="L97:L99"/>
    <mergeCell ref="A98:A99"/>
    <mergeCell ref="B98:B99"/>
    <mergeCell ref="C98:C99"/>
    <mergeCell ref="D98:D99"/>
    <mergeCell ref="B94:D94"/>
    <mergeCell ref="I94:I96"/>
    <mergeCell ref="J94:J96"/>
    <mergeCell ref="K94:K96"/>
    <mergeCell ref="L94:L96"/>
    <mergeCell ref="A95:A96"/>
    <mergeCell ref="B95:B96"/>
    <mergeCell ref="C95:C96"/>
    <mergeCell ref="D95:D96"/>
    <mergeCell ref="B91:D91"/>
    <mergeCell ref="I91:I93"/>
    <mergeCell ref="J91:J93"/>
    <mergeCell ref="K91:K93"/>
    <mergeCell ref="L91:L93"/>
    <mergeCell ref="A92:A93"/>
    <mergeCell ref="B92:B93"/>
    <mergeCell ref="C92:C93"/>
    <mergeCell ref="D92:D93"/>
    <mergeCell ref="B88:D88"/>
    <mergeCell ref="I88:I90"/>
    <mergeCell ref="J88:J90"/>
    <mergeCell ref="K88:K90"/>
    <mergeCell ref="L88:L90"/>
    <mergeCell ref="A89:A90"/>
    <mergeCell ref="B89:B90"/>
    <mergeCell ref="C89:C90"/>
    <mergeCell ref="D89:D90"/>
    <mergeCell ref="B85:D85"/>
    <mergeCell ref="I85:I87"/>
    <mergeCell ref="J85:J87"/>
    <mergeCell ref="K85:K87"/>
    <mergeCell ref="L85:L87"/>
    <mergeCell ref="A86:A87"/>
    <mergeCell ref="B86:B87"/>
    <mergeCell ref="C86:C87"/>
    <mergeCell ref="D86:D87"/>
    <mergeCell ref="B82:D82"/>
    <mergeCell ref="I82:I84"/>
    <mergeCell ref="J82:J84"/>
    <mergeCell ref="K82:K84"/>
    <mergeCell ref="L82:L84"/>
    <mergeCell ref="A83:A84"/>
    <mergeCell ref="B83:B84"/>
    <mergeCell ref="C83:C84"/>
    <mergeCell ref="D83:D84"/>
    <mergeCell ref="B79:D79"/>
    <mergeCell ref="I79:I81"/>
    <mergeCell ref="J79:J81"/>
    <mergeCell ref="K79:K81"/>
    <mergeCell ref="L79:L81"/>
    <mergeCell ref="A80:A81"/>
    <mergeCell ref="B80:B81"/>
    <mergeCell ref="C80:C81"/>
    <mergeCell ref="D80:D81"/>
    <mergeCell ref="B76:D76"/>
    <mergeCell ref="I76:I78"/>
    <mergeCell ref="J76:J78"/>
    <mergeCell ref="K76:K78"/>
    <mergeCell ref="L76:L78"/>
    <mergeCell ref="A77:A78"/>
    <mergeCell ref="B77:B78"/>
    <mergeCell ref="C77:C78"/>
    <mergeCell ref="D77:D78"/>
    <mergeCell ref="B73:D73"/>
    <mergeCell ref="I73:I75"/>
    <mergeCell ref="J73:J75"/>
    <mergeCell ref="K73:K75"/>
    <mergeCell ref="L73:L75"/>
    <mergeCell ref="A74:A75"/>
    <mergeCell ref="B74:B75"/>
    <mergeCell ref="C74:C75"/>
    <mergeCell ref="D74:D75"/>
    <mergeCell ref="B70:D70"/>
    <mergeCell ref="I70:I72"/>
    <mergeCell ref="J70:J72"/>
    <mergeCell ref="K70:K72"/>
    <mergeCell ref="L70:L72"/>
    <mergeCell ref="A71:A72"/>
    <mergeCell ref="B71:B72"/>
    <mergeCell ref="C71:C72"/>
    <mergeCell ref="D71:D72"/>
    <mergeCell ref="B67:D67"/>
    <mergeCell ref="I67:I69"/>
    <mergeCell ref="J67:J69"/>
    <mergeCell ref="K67:K69"/>
    <mergeCell ref="L67:L69"/>
    <mergeCell ref="A68:A69"/>
    <mergeCell ref="B68:B69"/>
    <mergeCell ref="C68:C69"/>
    <mergeCell ref="D68:D69"/>
    <mergeCell ref="B64:D64"/>
    <mergeCell ref="I64:I66"/>
    <mergeCell ref="J64:J66"/>
    <mergeCell ref="K64:K66"/>
    <mergeCell ref="L64:L66"/>
    <mergeCell ref="A65:A66"/>
    <mergeCell ref="B65:B66"/>
    <mergeCell ref="C65:C66"/>
    <mergeCell ref="D65:D66"/>
    <mergeCell ref="B61:D61"/>
    <mergeCell ref="I61:I63"/>
    <mergeCell ref="J61:J63"/>
    <mergeCell ref="K61:K63"/>
    <mergeCell ref="L61:L63"/>
    <mergeCell ref="A62:A63"/>
    <mergeCell ref="B62:B63"/>
    <mergeCell ref="C62:C63"/>
    <mergeCell ref="D62:D63"/>
    <mergeCell ref="B58:D58"/>
    <mergeCell ref="I58:I60"/>
    <mergeCell ref="J58:J60"/>
    <mergeCell ref="K58:K60"/>
    <mergeCell ref="L58:L60"/>
    <mergeCell ref="A59:A60"/>
    <mergeCell ref="B59:B60"/>
    <mergeCell ref="C59:C60"/>
    <mergeCell ref="D59:D60"/>
    <mergeCell ref="B55:D55"/>
    <mergeCell ref="I55:I57"/>
    <mergeCell ref="J55:J57"/>
    <mergeCell ref="K55:K57"/>
    <mergeCell ref="L55:L57"/>
    <mergeCell ref="A56:A57"/>
    <mergeCell ref="B56:B57"/>
    <mergeCell ref="C56:C57"/>
    <mergeCell ref="D56:D57"/>
    <mergeCell ref="B52:D52"/>
    <mergeCell ref="I52:I54"/>
    <mergeCell ref="J52:J54"/>
    <mergeCell ref="K52:K54"/>
    <mergeCell ref="L52:L54"/>
    <mergeCell ref="A53:A54"/>
    <mergeCell ref="B53:B54"/>
    <mergeCell ref="C53:C54"/>
    <mergeCell ref="D53:D54"/>
    <mergeCell ref="B49:D49"/>
    <mergeCell ref="I49:I51"/>
    <mergeCell ref="J49:J51"/>
    <mergeCell ref="K49:K51"/>
    <mergeCell ref="L49:L51"/>
    <mergeCell ref="A50:A51"/>
    <mergeCell ref="B50:B51"/>
    <mergeCell ref="C50:C51"/>
    <mergeCell ref="D50:D51"/>
    <mergeCell ref="B46:D46"/>
    <mergeCell ref="I46:I48"/>
    <mergeCell ref="J46:J48"/>
    <mergeCell ref="K46:K48"/>
    <mergeCell ref="L46:L48"/>
    <mergeCell ref="A47:A48"/>
    <mergeCell ref="B47:B48"/>
    <mergeCell ref="C47:C48"/>
    <mergeCell ref="D47:D48"/>
    <mergeCell ref="J43:J45"/>
    <mergeCell ref="K43:K45"/>
    <mergeCell ref="L43:L45"/>
    <mergeCell ref="A44:A45"/>
    <mergeCell ref="B44:B45"/>
    <mergeCell ref="C44:C45"/>
    <mergeCell ref="D44:D45"/>
    <mergeCell ref="A41:A42"/>
    <mergeCell ref="B41:B42"/>
    <mergeCell ref="C41:C42"/>
    <mergeCell ref="D41:D42"/>
    <mergeCell ref="B43:D43"/>
    <mergeCell ref="I43:I45"/>
    <mergeCell ref="L37:L39"/>
    <mergeCell ref="A38:A39"/>
    <mergeCell ref="B38:B39"/>
    <mergeCell ref="C38:C39"/>
    <mergeCell ref="D38:D39"/>
    <mergeCell ref="B40:D40"/>
    <mergeCell ref="I40:I42"/>
    <mergeCell ref="J40:J42"/>
    <mergeCell ref="K40:K42"/>
    <mergeCell ref="L40:L42"/>
    <mergeCell ref="B35:D35"/>
    <mergeCell ref="B36:D36"/>
    <mergeCell ref="B37:D37"/>
    <mergeCell ref="I37:I39"/>
    <mergeCell ref="J37:J39"/>
    <mergeCell ref="K37:K39"/>
    <mergeCell ref="L23:L34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I23:I34"/>
    <mergeCell ref="J23:J34"/>
    <mergeCell ref="K23:K34"/>
    <mergeCell ref="B33:D33"/>
    <mergeCell ref="B34:D34"/>
    <mergeCell ref="F10:F19"/>
    <mergeCell ref="G10:G19"/>
    <mergeCell ref="H10:H19"/>
    <mergeCell ref="I10:L10"/>
    <mergeCell ref="I11:I19"/>
    <mergeCell ref="J11:L11"/>
    <mergeCell ref="J12:J19"/>
    <mergeCell ref="K12:K19"/>
    <mergeCell ref="L12:L19"/>
    <mergeCell ref="A4:L4"/>
    <mergeCell ref="A5:L5"/>
    <mergeCell ref="A6:L6"/>
    <mergeCell ref="A7:L7"/>
    <mergeCell ref="A8:L8"/>
    <mergeCell ref="A10:A19"/>
    <mergeCell ref="B10:B19"/>
    <mergeCell ref="C10:C19"/>
    <mergeCell ref="D10:D19"/>
    <mergeCell ref="E10:E19"/>
  </mergeCells>
  <conditionalFormatting sqref="B46:D46 A49:A50 B43:D43 A46:A47 B40:D40 A43:A44 L35:L37 B49:D49 M9:M54 A100:A102 E40:E51 B101:E101 J101:L101 A9:A37 L100 A104:L104 B35:E35 A40:A41 N9:N23 N35:N54 A1:N8 O1:IV54 M100:IV107 A108:IV65536 I35:K35 B9:L22">
    <cfRule type="cellIs" priority="47" dxfId="9" operator="equal" stopIfTrue="1">
      <formula>0</formula>
    </cfRule>
  </conditionalFormatting>
  <conditionalFormatting sqref="B23:B34 C23:E23 B100:E100 E28 B38:D38 B36:E36 I36:K37 I100:K100 I23:L34">
    <cfRule type="cellIs" priority="48" dxfId="3" operator="equal" stopIfTrue="1">
      <formula>0</formula>
    </cfRule>
  </conditionalFormatting>
  <conditionalFormatting sqref="A52:A53 B52:D52 E52:E54 M55:IV57">
    <cfRule type="cellIs" priority="46" dxfId="9" operator="equal" stopIfTrue="1">
      <formula>0</formula>
    </cfRule>
  </conditionalFormatting>
  <conditionalFormatting sqref="B55:D55 E55:E57 M58:IV60">
    <cfRule type="cellIs" priority="45" dxfId="9" operator="equal" stopIfTrue="1">
      <formula>0</formula>
    </cfRule>
  </conditionalFormatting>
  <conditionalFormatting sqref="A58:A59 B58:D58 E58:E60 M61:IV63">
    <cfRule type="cellIs" priority="44" dxfId="9" operator="equal" stopIfTrue="1">
      <formula>0</formula>
    </cfRule>
  </conditionalFormatting>
  <conditionalFormatting sqref="A61:A62 B61:D61 E61:E63 M64:IV66">
    <cfRule type="cellIs" priority="43" dxfId="9" operator="equal" stopIfTrue="1">
      <formula>0</formula>
    </cfRule>
  </conditionalFormatting>
  <conditionalFormatting sqref="A64:A65 B64:D64 E64:E66 M67:IV69">
    <cfRule type="cellIs" priority="42" dxfId="9" operator="equal" stopIfTrue="1">
      <formula>0</formula>
    </cfRule>
  </conditionalFormatting>
  <conditionalFormatting sqref="A67:A68 B67:D67 E67:E69 M70:IV72">
    <cfRule type="cellIs" priority="41" dxfId="9" operator="equal" stopIfTrue="1">
      <formula>0</formula>
    </cfRule>
  </conditionalFormatting>
  <conditionalFormatting sqref="A70:A71 B70:D70 E70:E72 M73:IV75">
    <cfRule type="cellIs" priority="40" dxfId="9" operator="equal" stopIfTrue="1">
      <formula>0</formula>
    </cfRule>
  </conditionalFormatting>
  <conditionalFormatting sqref="A73:A74 B73:D73 E73:E75 M76:IV78">
    <cfRule type="cellIs" priority="39" dxfId="9" operator="equal" stopIfTrue="1">
      <formula>0</formula>
    </cfRule>
  </conditionalFormatting>
  <conditionalFormatting sqref="A76:A77 B76:D76 E76:E78 M79:IV81">
    <cfRule type="cellIs" priority="38" dxfId="9" operator="equal" stopIfTrue="1">
      <formula>0</formula>
    </cfRule>
  </conditionalFormatting>
  <conditionalFormatting sqref="A79:A80 B79:D79 E79:E81 M82:IV84">
    <cfRule type="cellIs" priority="37" dxfId="9" operator="equal" stopIfTrue="1">
      <formula>0</formula>
    </cfRule>
  </conditionalFormatting>
  <conditionalFormatting sqref="A82:A83 B82:D82 E82:E84 M85:IV87">
    <cfRule type="cellIs" priority="36" dxfId="9" operator="equal" stopIfTrue="1">
      <formula>0</formula>
    </cfRule>
  </conditionalFormatting>
  <conditionalFormatting sqref="A85:A86 B85:D85 E85:E87 M90 O90:IV90 M88:IV89">
    <cfRule type="cellIs" priority="35" dxfId="9" operator="equal" stopIfTrue="1">
      <formula>0</formula>
    </cfRule>
  </conditionalFormatting>
  <conditionalFormatting sqref="A88:A89 B88:D88 E88:E90 M93:IV99 M91:M92 O91:IV92">
    <cfRule type="cellIs" priority="34" dxfId="9" operator="equal" stopIfTrue="1">
      <formula>0</formula>
    </cfRule>
  </conditionalFormatting>
  <conditionalFormatting sqref="A91:A92 B91:D91 E91:E99">
    <cfRule type="cellIs" priority="33" dxfId="9" operator="equal" stopIfTrue="1">
      <formula>0</formula>
    </cfRule>
  </conditionalFormatting>
  <conditionalFormatting sqref="J76:J94 J97">
    <cfRule type="cellIs" priority="29" dxfId="9" operator="equal" stopIfTrue="1">
      <formula>0</formula>
    </cfRule>
  </conditionalFormatting>
  <conditionalFormatting sqref="I40:I49 I52:I63">
    <cfRule type="cellIs" priority="32" dxfId="9" operator="equal" stopIfTrue="1">
      <formula>0</formula>
    </cfRule>
  </conditionalFormatting>
  <conditionalFormatting sqref="I64:I93">
    <cfRule type="cellIs" priority="31" dxfId="9" operator="equal" stopIfTrue="1">
      <formula>0</formula>
    </cfRule>
  </conditionalFormatting>
  <conditionalFormatting sqref="J40:J49 J52:J75">
    <cfRule type="cellIs" priority="30" dxfId="9" operator="equal" stopIfTrue="1">
      <formula>0</formula>
    </cfRule>
  </conditionalFormatting>
  <conditionalFormatting sqref="E102:E103">
    <cfRule type="cellIs" priority="28" dxfId="9" operator="equal" stopIfTrue="1">
      <formula>0</formula>
    </cfRule>
  </conditionalFormatting>
  <conditionalFormatting sqref="I101:I103">
    <cfRule type="cellIs" priority="27" dxfId="9" operator="equal" stopIfTrue="1">
      <formula>0</formula>
    </cfRule>
  </conditionalFormatting>
  <conditionalFormatting sqref="A105:A107">
    <cfRule type="cellIs" priority="26" dxfId="9" operator="equal" stopIfTrue="1">
      <formula>0</formula>
    </cfRule>
  </conditionalFormatting>
  <conditionalFormatting sqref="A56">
    <cfRule type="cellIs" priority="25" dxfId="9" operator="equal" stopIfTrue="1">
      <formula>0</formula>
    </cfRule>
  </conditionalFormatting>
  <conditionalFormatting sqref="A55">
    <cfRule type="cellIs" priority="24" dxfId="9" operator="equal" stopIfTrue="1">
      <formula>0</formula>
    </cfRule>
  </conditionalFormatting>
  <conditionalFormatting sqref="B37:D37">
    <cfRule type="cellIs" priority="23" dxfId="9" operator="equal" stopIfTrue="1">
      <formula>0</formula>
    </cfRule>
  </conditionalFormatting>
  <conditionalFormatting sqref="A38">
    <cfRule type="cellIs" priority="22" dxfId="9" operator="equal" stopIfTrue="1">
      <formula>0</formula>
    </cfRule>
  </conditionalFormatting>
  <conditionalFormatting sqref="E37:E39">
    <cfRule type="cellIs" priority="21" dxfId="9" operator="equal" stopIfTrue="1">
      <formula>0</formula>
    </cfRule>
  </conditionalFormatting>
  <conditionalFormatting sqref="B94:D94">
    <cfRule type="cellIs" priority="20" dxfId="9" operator="equal" stopIfTrue="1">
      <formula>0</formula>
    </cfRule>
  </conditionalFormatting>
  <conditionalFormatting sqref="B97:D97">
    <cfRule type="cellIs" priority="19" dxfId="9" operator="equal" stopIfTrue="1">
      <formula>0</formula>
    </cfRule>
  </conditionalFormatting>
  <conditionalFormatting sqref="A95">
    <cfRule type="cellIs" priority="18" dxfId="9" operator="equal" stopIfTrue="1">
      <formula>0</formula>
    </cfRule>
  </conditionalFormatting>
  <conditionalFormatting sqref="A98">
    <cfRule type="cellIs" priority="17" dxfId="9" operator="equal" stopIfTrue="1">
      <formula>0</formula>
    </cfRule>
  </conditionalFormatting>
  <conditionalFormatting sqref="I94:I96">
    <cfRule type="cellIs" priority="16" dxfId="9" operator="equal" stopIfTrue="1">
      <formula>0</formula>
    </cfRule>
  </conditionalFormatting>
  <conditionalFormatting sqref="I97:I99">
    <cfRule type="cellIs" priority="15" dxfId="9" operator="equal" stopIfTrue="1">
      <formula>0</formula>
    </cfRule>
  </conditionalFormatting>
  <conditionalFormatting sqref="K40:L42">
    <cfRule type="cellIs" priority="14" dxfId="9" operator="equal" stopIfTrue="1">
      <formula>0</formula>
    </cfRule>
  </conditionalFormatting>
  <conditionalFormatting sqref="K43:L54">
    <cfRule type="cellIs" priority="13" dxfId="9" operator="equal" stopIfTrue="1">
      <formula>0</formula>
    </cfRule>
  </conditionalFormatting>
  <conditionalFormatting sqref="K55:L75">
    <cfRule type="cellIs" priority="12" dxfId="9" operator="equal" stopIfTrue="1">
      <formula>0</formula>
    </cfRule>
  </conditionalFormatting>
  <conditionalFormatting sqref="K76:L96">
    <cfRule type="cellIs" priority="11" dxfId="9" operator="equal" stopIfTrue="1">
      <formula>0</formula>
    </cfRule>
  </conditionalFormatting>
  <conditionalFormatting sqref="K97:L99">
    <cfRule type="cellIs" priority="10" dxfId="9" operator="equal" stopIfTrue="1">
      <formula>0</formula>
    </cfRule>
  </conditionalFormatting>
  <conditionalFormatting sqref="N90:N92">
    <cfRule type="cellIs" priority="9" dxfId="9" operator="equal" stopIfTrue="1">
      <formula>0</formula>
    </cfRule>
  </conditionalFormatting>
  <conditionalFormatting sqref="F23:H34">
    <cfRule type="cellIs" priority="8" dxfId="3" operator="equal" stopIfTrue="1">
      <formula>0</formula>
    </cfRule>
  </conditionalFormatting>
  <conditionalFormatting sqref="F35:H35">
    <cfRule type="cellIs" priority="7" dxfId="9" operator="equal" stopIfTrue="1">
      <formula>0</formula>
    </cfRule>
  </conditionalFormatting>
  <conditionalFormatting sqref="F36:H36">
    <cfRule type="cellIs" priority="6" dxfId="3" operator="equal" stopIfTrue="1">
      <formula>0</formula>
    </cfRule>
  </conditionalFormatting>
  <conditionalFormatting sqref="F100:H100">
    <cfRule type="cellIs" priority="5" dxfId="3" operator="equal" stopIfTrue="1">
      <formula>0</formula>
    </cfRule>
  </conditionalFormatting>
  <conditionalFormatting sqref="F37:H58">
    <cfRule type="cellIs" priority="4" dxfId="3" operator="equal" stopIfTrue="1">
      <formula>0</formula>
    </cfRule>
  </conditionalFormatting>
  <conditionalFormatting sqref="F59:H77">
    <cfRule type="cellIs" priority="3" dxfId="3" operator="equal" stopIfTrue="1">
      <formula>0</formula>
    </cfRule>
  </conditionalFormatting>
  <conditionalFormatting sqref="F78:H99">
    <cfRule type="cellIs" priority="2" dxfId="3" operator="equal" stopIfTrue="1">
      <formula>0</formula>
    </cfRule>
  </conditionalFormatting>
  <conditionalFormatting sqref="F101:H103">
    <cfRule type="cellIs" priority="1" dxfId="3" operator="equal" stopIfTrue="1">
      <formula>0</formula>
    </cfRule>
  </conditionalFormatting>
  <printOptions horizontalCentered="1"/>
  <pageMargins left="0.3937007874015748" right="0.3937007874015748" top="0.984251968503937" bottom="0.3937007874015748" header="0.5905511811023623" footer="0.5118110236220472"/>
  <pageSetup firstPageNumber="7" useFirstPageNumber="1" horizontalDpi="600" verticalDpi="600" orientation="landscape" paperSize="9" scale="93" r:id="rId1"/>
  <headerFooter>
    <oddHeader>&amp;C&amp;P</oddHeader>
  </headerFooter>
  <rowBreaks count="2" manualBreakCount="2">
    <brk id="35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G24" sqref="G24"/>
    </sheetView>
  </sheetViews>
  <sheetFormatPr defaultColWidth="9.140625" defaultRowHeight="12.75"/>
  <cols>
    <col min="1" max="1" width="10.7109375" style="2" customWidth="1"/>
    <col min="2" max="3" width="9.8515625" style="2" customWidth="1"/>
    <col min="4" max="4" width="8.7109375" style="2" customWidth="1"/>
    <col min="5" max="5" width="55.140625" style="2" bestFit="1" customWidth="1"/>
    <col min="6" max="6" width="11.8515625" style="2" customWidth="1"/>
    <col min="7" max="7" width="13.140625" style="2" customWidth="1"/>
    <col min="8" max="8" width="12.7109375" style="2" customWidth="1"/>
    <col min="9" max="9" width="12.8515625" style="2" customWidth="1"/>
    <col min="10" max="16384" width="9.140625" style="2" customWidth="1"/>
  </cols>
  <sheetData>
    <row r="2" spans="1:9" ht="15" customHeight="1">
      <c r="A2" s="153" t="s">
        <v>116</v>
      </c>
      <c r="B2" s="153"/>
      <c r="C2" s="153"/>
      <c r="D2" s="153"/>
      <c r="E2" s="153"/>
      <c r="F2" s="153"/>
      <c r="G2" s="153"/>
      <c r="H2" s="153"/>
      <c r="I2" s="153"/>
    </row>
    <row r="3" spans="1:9" ht="18" customHeight="1">
      <c r="A3" s="154" t="str">
        <f>'1 lentele'!A7:L7</f>
        <v>VALSTYBINIŲ FUNKCIJŲ VYKDYMO PROGRAMOS Nr. 7</v>
      </c>
      <c r="B3" s="154"/>
      <c r="C3" s="154"/>
      <c r="D3" s="154"/>
      <c r="E3" s="154"/>
      <c r="F3" s="154"/>
      <c r="G3" s="154"/>
      <c r="H3" s="154"/>
      <c r="I3" s="154"/>
    </row>
    <row r="4" spans="1:9" ht="18" customHeight="1">
      <c r="A4" s="155" t="s">
        <v>117</v>
      </c>
      <c r="B4" s="156"/>
      <c r="C4" s="156"/>
      <c r="D4" s="156"/>
      <c r="E4" s="156"/>
      <c r="F4" s="156"/>
      <c r="G4" s="156"/>
      <c r="H4" s="156"/>
      <c r="I4" s="156"/>
    </row>
    <row r="5" spans="1:9" s="57" customFormat="1" ht="10.5" customHeight="1" thickBot="1">
      <c r="A5" s="152"/>
      <c r="B5" s="152"/>
      <c r="C5" s="152"/>
      <c r="D5" s="152"/>
      <c r="E5" s="152"/>
      <c r="F5" s="152"/>
      <c r="G5" s="152"/>
      <c r="H5" s="152"/>
      <c r="I5" s="152"/>
    </row>
    <row r="6" spans="1:9" s="58" customFormat="1" ht="44.25" customHeight="1">
      <c r="A6" s="63" t="s">
        <v>118</v>
      </c>
      <c r="B6" s="64" t="s">
        <v>119</v>
      </c>
      <c r="C6" s="64" t="s">
        <v>120</v>
      </c>
      <c r="D6" s="64" t="s">
        <v>121</v>
      </c>
      <c r="E6" s="64" t="s">
        <v>122</v>
      </c>
      <c r="F6" s="64" t="s">
        <v>123</v>
      </c>
      <c r="G6" s="64" t="s">
        <v>153</v>
      </c>
      <c r="H6" s="64" t="s">
        <v>171</v>
      </c>
      <c r="I6" s="65" t="s">
        <v>172</v>
      </c>
    </row>
    <row r="7" spans="1:9" s="59" customFormat="1" ht="12.75">
      <c r="A7" s="66">
        <v>4</v>
      </c>
      <c r="B7" s="67">
        <v>7</v>
      </c>
      <c r="C7" s="68"/>
      <c r="D7" s="68"/>
      <c r="E7" s="85" t="s">
        <v>124</v>
      </c>
      <c r="F7" s="85" t="s">
        <v>125</v>
      </c>
      <c r="G7" s="69">
        <v>68</v>
      </c>
      <c r="H7" s="69">
        <v>73</v>
      </c>
      <c r="I7" s="70">
        <v>78</v>
      </c>
    </row>
    <row r="8" spans="1:9" s="59" customFormat="1" ht="12.75">
      <c r="A8" s="66">
        <v>4</v>
      </c>
      <c r="B8" s="67">
        <v>7</v>
      </c>
      <c r="C8" s="68"/>
      <c r="D8" s="68"/>
      <c r="E8" s="85" t="s">
        <v>126</v>
      </c>
      <c r="F8" s="85" t="s">
        <v>127</v>
      </c>
      <c r="G8" s="69">
        <v>58</v>
      </c>
      <c r="H8" s="69">
        <v>58.2</v>
      </c>
      <c r="I8" s="70">
        <v>58.5</v>
      </c>
    </row>
    <row r="9" spans="1:9" s="59" customFormat="1" ht="22.5">
      <c r="A9" s="66">
        <v>4</v>
      </c>
      <c r="B9" s="67">
        <v>7</v>
      </c>
      <c r="C9" s="68"/>
      <c r="D9" s="68"/>
      <c r="E9" s="85" t="s">
        <v>177</v>
      </c>
      <c r="F9" s="85" t="s">
        <v>128</v>
      </c>
      <c r="G9" s="69">
        <v>18</v>
      </c>
      <c r="H9" s="69">
        <v>18</v>
      </c>
      <c r="I9" s="70">
        <v>18</v>
      </c>
    </row>
    <row r="10" spans="1:9" s="59" customFormat="1" ht="22.5">
      <c r="A10" s="66">
        <v>4</v>
      </c>
      <c r="B10" s="67">
        <v>7</v>
      </c>
      <c r="C10" s="68"/>
      <c r="D10" s="68"/>
      <c r="E10" s="85" t="s">
        <v>178</v>
      </c>
      <c r="F10" s="85" t="s">
        <v>129</v>
      </c>
      <c r="G10" s="69">
        <v>71</v>
      </c>
      <c r="H10" s="69">
        <v>76</v>
      </c>
      <c r="I10" s="70">
        <v>81</v>
      </c>
    </row>
    <row r="11" spans="1:9" s="59" customFormat="1" ht="12.75">
      <c r="A11" s="66">
        <v>4</v>
      </c>
      <c r="B11" s="67">
        <v>7</v>
      </c>
      <c r="C11" s="68"/>
      <c r="D11" s="68"/>
      <c r="E11" s="85" t="s">
        <v>130</v>
      </c>
      <c r="F11" s="85" t="s">
        <v>131</v>
      </c>
      <c r="G11" s="69">
        <v>116.1</v>
      </c>
      <c r="H11" s="69">
        <v>116.9</v>
      </c>
      <c r="I11" s="70">
        <v>117.6</v>
      </c>
    </row>
    <row r="12" spans="1:9" s="59" customFormat="1" ht="12.75">
      <c r="A12" s="66">
        <v>4</v>
      </c>
      <c r="B12" s="67">
        <v>7</v>
      </c>
      <c r="C12" s="68">
        <v>1</v>
      </c>
      <c r="D12" s="68"/>
      <c r="E12" s="85" t="s">
        <v>179</v>
      </c>
      <c r="F12" s="85" t="s">
        <v>132</v>
      </c>
      <c r="G12" s="69">
        <f>865/3.4528</f>
        <v>250.52131603336423</v>
      </c>
      <c r="H12" s="69">
        <f>895/3.4528</f>
        <v>259.20991658943467</v>
      </c>
      <c r="I12" s="70">
        <f>935/3.4528</f>
        <v>270.79471733086194</v>
      </c>
    </row>
    <row r="13" spans="1:9" s="59" customFormat="1" ht="22.5">
      <c r="A13" s="66">
        <v>4</v>
      </c>
      <c r="B13" s="67">
        <v>7</v>
      </c>
      <c r="C13" s="68">
        <v>1</v>
      </c>
      <c r="D13" s="68"/>
      <c r="E13" s="85" t="s">
        <v>176</v>
      </c>
      <c r="F13" s="85" t="s">
        <v>133</v>
      </c>
      <c r="G13" s="69" t="s">
        <v>173</v>
      </c>
      <c r="H13" s="69" t="s">
        <v>174</v>
      </c>
      <c r="I13" s="70" t="s">
        <v>175</v>
      </c>
    </row>
    <row r="14" spans="1:9" s="59" customFormat="1" ht="12.75">
      <c r="A14" s="66">
        <v>4</v>
      </c>
      <c r="B14" s="67">
        <v>7</v>
      </c>
      <c r="C14" s="68">
        <v>1</v>
      </c>
      <c r="D14" s="68">
        <v>1</v>
      </c>
      <c r="E14" s="85" t="s">
        <v>78</v>
      </c>
      <c r="F14" s="85" t="s">
        <v>134</v>
      </c>
      <c r="G14" s="69">
        <f>'1 lentele'!J37+'1 lentele'!J40+'1 lentele'!J43+'1 lentele'!J46+'1 lentele'!J49+'1 lentele'!J52+'1 lentele'!J55+'1 lentele'!J58+'1 lentele'!J61+'1 lentele'!J64+'1 lentele'!J67+'1 lentele'!J70+'1 lentele'!J73+'1 lentele'!J76+'1 lentele'!J79+'1 lentele'!J82+'1 lentele'!J85+'1 lentele'!J88+'1 lentele'!J91+'1 lentele'!J94+'1 lentele'!J97</f>
        <v>21</v>
      </c>
      <c r="H14" s="69">
        <f>'1 lentele'!K37+'1 lentele'!K40+'1 lentele'!K43+'1 lentele'!K46+'1 lentele'!K49+'1 lentele'!K52+'1 lentele'!K55+'1 lentele'!K58+'1 lentele'!K61+'1 lentele'!K64+'1 lentele'!K67+'1 lentele'!K70+'1 lentele'!K73+'1 lentele'!K76+'1 lentele'!K79+'1 lentele'!K82+'1 lentele'!K85+'1 lentele'!K88+'1 lentele'!K91+'1 lentele'!K94+'1 lentele'!K97</f>
        <v>21</v>
      </c>
      <c r="I14" s="70">
        <f>'1 lentele'!L37+'1 lentele'!L40+'1 lentele'!L43+'1 lentele'!L46+'1 lentele'!L49+'1 lentele'!L52+'1 lentele'!L55+'1 lentele'!L58+'1 lentele'!L61+'1 lentele'!L64+'1 lentele'!L67+'1 lentele'!L70+'1 lentele'!L73+'1 lentele'!L76+'1 lentele'!L79+'1 lentele'!L82+'1 lentele'!L85+'1 lentele'!L88+'1 lentele'!L91+'1 lentele'!L94+'1 lentele'!L97</f>
        <v>21</v>
      </c>
    </row>
    <row r="15" spans="1:9" s="59" customFormat="1" ht="13.5" thickBot="1">
      <c r="A15" s="71">
        <v>4</v>
      </c>
      <c r="B15" s="72">
        <v>7</v>
      </c>
      <c r="C15" s="73">
        <v>1</v>
      </c>
      <c r="D15" s="73">
        <v>2</v>
      </c>
      <c r="E15" s="86" t="s">
        <v>78</v>
      </c>
      <c r="F15" s="86" t="s">
        <v>135</v>
      </c>
      <c r="G15" s="83">
        <f>'1 lentele'!J101</f>
        <v>1</v>
      </c>
      <c r="H15" s="83">
        <f>'1 lentele'!K101</f>
        <v>1</v>
      </c>
      <c r="I15" s="84">
        <f>'1 lentele'!L101</f>
        <v>1</v>
      </c>
    </row>
  </sheetData>
  <sheetProtection/>
  <mergeCells count="4">
    <mergeCell ref="A5:I5"/>
    <mergeCell ref="A2:I2"/>
    <mergeCell ref="A3:I3"/>
    <mergeCell ref="A4:I4"/>
  </mergeCells>
  <conditionalFormatting sqref="G14:I15 G7:I10 G12:I12">
    <cfRule type="cellIs" priority="3" dxfId="0" operator="equal" stopIfTrue="1">
      <formula>0</formula>
    </cfRule>
  </conditionalFormatting>
  <conditionalFormatting sqref="G13:I13">
    <cfRule type="cellIs" priority="2" dxfId="0" operator="equal" stopIfTrue="1">
      <formula>0</formula>
    </cfRule>
  </conditionalFormatting>
  <conditionalFormatting sqref="G11:I11">
    <cfRule type="cellIs" priority="1" dxfId="0" operator="equal" stopIfTrue="1">
      <formula>0</formula>
    </cfRule>
  </conditionalFormatting>
  <printOptions horizontalCentered="1"/>
  <pageMargins left="0.3937007874015748" right="0.3937007874015748" top="0.984251968503937" bottom="0.3937007874015748" header="0.5118110236220472" footer="0.5118110236220472"/>
  <pageSetup firstPageNumber="10" useFirstPageNumber="1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KEIP01-0032</dc:creator>
  <cp:keywords/>
  <dc:description/>
  <cp:lastModifiedBy>EIP</cp:lastModifiedBy>
  <cp:lastPrinted>2014-12-05T10:27:48Z</cp:lastPrinted>
  <dcterms:created xsi:type="dcterms:W3CDTF">2011-05-27T12:13:26Z</dcterms:created>
  <dcterms:modified xsi:type="dcterms:W3CDTF">2014-12-05T10:27:52Z</dcterms:modified>
  <cp:category/>
  <cp:version/>
  <cp:contentType/>
  <cp:contentStatus/>
</cp:coreProperties>
</file>