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1b tesinys" sheetId="1" r:id="rId1"/>
    <sheet name="EUR " sheetId="2" r:id="rId2"/>
    <sheet name="1 lentele" sheetId="3" r:id="rId3"/>
    <sheet name="EUR" sheetId="4" r:id="rId4"/>
    <sheet name="2 lentele" sheetId="5" r:id="rId5"/>
  </sheets>
  <definedNames>
    <definedName name="_xlnm.Print_Titles" localSheetId="2">'1 lentele'!$20:$20</definedName>
    <definedName name="_xlnm.Print_Titles" localSheetId="3">'EUR'!$20:$20</definedName>
  </definedNames>
  <calcPr fullCalcOnLoad="1"/>
</workbook>
</file>

<file path=xl/sharedStrings.xml><?xml version="1.0" encoding="utf-8"?>
<sst xmlns="http://schemas.openxmlformats.org/spreadsheetml/2006/main" count="734" uniqueCount="203">
  <si>
    <t>1 lentelė</t>
  </si>
  <si>
    <t>(savivaldybės  pavadinimas)</t>
  </si>
  <si>
    <t xml:space="preserve"> TIKSLŲ, UŽDAVINIŲ, PRIEMONIŲ ASIGNAVIMŲ IR PRODUKTO VERTINIMO KRITERIJŲ SUVESTINĖ</t>
  </si>
  <si>
    <t>(tūkst. litų)</t>
  </si>
  <si>
    <t>Kodas</t>
  </si>
  <si>
    <t>Strateginis tikslas, programa, programos tikslas, programos uždavinys, priemonė</t>
  </si>
  <si>
    <t>Priemonės vykdytojas</t>
  </si>
  <si>
    <t>Funkcinės klasifikacijos kodas</t>
  </si>
  <si>
    <t>Finansavimo šaltinio kodas/ Iš viso</t>
  </si>
  <si>
    <t>Vertinimo kriterijai</t>
  </si>
  <si>
    <t>pavadinimas</t>
  </si>
  <si>
    <t>planas</t>
  </si>
  <si>
    <t>Iš viso</t>
  </si>
  <si>
    <t>-</t>
  </si>
  <si>
    <t>Finansavimo šaltiniai, iš jų:</t>
  </si>
  <si>
    <t>Savivaldybės lėšos</t>
  </si>
  <si>
    <t>Savivaldybės privatizavimo fondas</t>
  </si>
  <si>
    <t>Kitos lėšos</t>
  </si>
  <si>
    <t>Kelių priežiūros ir plėtros programos finansavimo lėšos</t>
  </si>
  <si>
    <t>Skolintos lėšos</t>
  </si>
  <si>
    <t>Priemonė</t>
  </si>
  <si>
    <t>1.2.</t>
  </si>
  <si>
    <t>1.3.</t>
  </si>
  <si>
    <t>2.</t>
  </si>
  <si>
    <t>2.1.</t>
  </si>
  <si>
    <t>2.1.1.</t>
  </si>
  <si>
    <t>2.2.</t>
  </si>
  <si>
    <t>3.</t>
  </si>
  <si>
    <t>4.</t>
  </si>
  <si>
    <t>5.</t>
  </si>
  <si>
    <t xml:space="preserve">Savivaldybės biudžeto asignavimai savarankiškosioms funkcijoms atlikti* </t>
  </si>
  <si>
    <t>Dotacijos iš valstybės ir kitų valstybės valdymo lygių</t>
  </si>
  <si>
    <t>Speciali tikslinė dotacija**</t>
  </si>
  <si>
    <t>Valstybės investicijų programoje numatytoms kapitalo investicijoms finansuoti</t>
  </si>
  <si>
    <t>Kitos dotacijos***</t>
  </si>
  <si>
    <t>ES struktūrinių fondų ir kitų fondų paramos lėšos</t>
  </si>
  <si>
    <t>2015-ųjų m. asignavimų projektas</t>
  </si>
  <si>
    <t>2015 - iesiems m.</t>
  </si>
  <si>
    <t>1.1.</t>
  </si>
  <si>
    <t>1.</t>
  </si>
  <si>
    <t>Socialinių paslaugų skyrius</t>
  </si>
  <si>
    <t>KURTI DARNIĄ IR VERŽLIĄ VISUOMENĘ</t>
  </si>
  <si>
    <t>Savivaldybės finansuojamų įstaigų veiklos programa</t>
  </si>
  <si>
    <t>4.1.</t>
  </si>
  <si>
    <t>4.1.1.</t>
  </si>
  <si>
    <t>4.1.1.1.</t>
  </si>
  <si>
    <t>4.1.2.</t>
  </si>
  <si>
    <t>Savivaldybės finansuojamų kūno kultūros ir sporto įstaigų veikla</t>
  </si>
  <si>
    <t>4.1.2.1.</t>
  </si>
  <si>
    <t>4.1.3.</t>
  </si>
  <si>
    <t>4.1.3.1.</t>
  </si>
  <si>
    <t>4.1.3.2.</t>
  </si>
  <si>
    <t>4.1.3.4.</t>
  </si>
  <si>
    <t>4.1.3.6.</t>
  </si>
  <si>
    <t>4.1.3.7.</t>
  </si>
  <si>
    <t>Kauno kartų namų veiklai</t>
  </si>
  <si>
    <t>Kauno neįgaliojo jaunimo užimtumo centro veiklai</t>
  </si>
  <si>
    <t>Panemunės senelių namų veiklai</t>
  </si>
  <si>
    <t>Vaikų gerovės centro ,,Pastogė“ veiklai</t>
  </si>
  <si>
    <t>Kauno miesto socialinių paslaugų centro veiklai</t>
  </si>
  <si>
    <t>Nakvynės namų veiklai</t>
  </si>
  <si>
    <t>Kauno savivaldybės vaikų globos namų veiklai</t>
  </si>
  <si>
    <t>Kauno vaikų globos namų ,,Atžalynas“ veiklai</t>
  </si>
  <si>
    <t>4.1.5.</t>
  </si>
  <si>
    <t>4.1.4.</t>
  </si>
  <si>
    <t>4.1.4.1.</t>
  </si>
  <si>
    <t>Savivaldybės finansuojamų švietimo įstaigų veikla</t>
  </si>
  <si>
    <t>Savivaldybės finansuojamų sveikatos priežiūros įstaigų veikla</t>
  </si>
  <si>
    <t>4.1.5.1.</t>
  </si>
  <si>
    <t>Kauno visuomenės sveikatos biurui išlaikyti</t>
  </si>
  <si>
    <t>Savivaldybės finansuojamų sveikatos priežiūros įstaigų skaičius</t>
  </si>
  <si>
    <t>Finansuojamų biudžetinių įstaigų, teikiančių socialines paslaugas, skaičius</t>
  </si>
  <si>
    <t>Sporto mokymo įstaigų veiklos plėtojimas</t>
  </si>
  <si>
    <t>Sporto mokymo įstaigų pajamų lėšos programai įgyvendinti</t>
  </si>
  <si>
    <t>Sporto mokymo įstaigų materialiojo turto įsigijimas, atnaujinimas</t>
  </si>
  <si>
    <t>Kūno kultūros ir sporto skyrius</t>
  </si>
  <si>
    <t>Savivaldybės administruojamų kūno kultūros ir sporto įstaigų pastatų, statinių ir patalpų priežiūra ir remontas</t>
  </si>
  <si>
    <t>Sporto mokymo įstaigų, atnaujinusių materialųjį turtą, skaičius</t>
  </si>
  <si>
    <t>Sporto įstaigų, kuriose vykdomas sporto bazių remontas, skaičius</t>
  </si>
  <si>
    <t>4.1.2.2.</t>
  </si>
  <si>
    <t>4.1.2.3.</t>
  </si>
  <si>
    <t>4.1.2.4.</t>
  </si>
  <si>
    <t>Švietimo ir kultūros įstaigų ūkio ir finansų skyrius</t>
  </si>
  <si>
    <t>Kultūros įstaigų pajamų lėšos programai įgyvendinti</t>
  </si>
  <si>
    <t>Finansuojamų kultūros įstaigų skaičius</t>
  </si>
  <si>
    <t>Kultūros įstaigų, kuriose vykdomi remonto darbai, skaičius</t>
  </si>
  <si>
    <t>4.1.1.2.</t>
  </si>
  <si>
    <t>4.1.1.3.</t>
  </si>
  <si>
    <t>4.1.1.4.</t>
  </si>
  <si>
    <t>Savivaldybės administruojamų švietimo ir ugdymo įstaigų pastatų, statinių ir patalpų priežiūra ir remontas</t>
  </si>
  <si>
    <t>Švietimo ir ugdymo įstaigų pajamų lėšos programai įgyvendinti</t>
  </si>
  <si>
    <t>Finansuojamų švietimo ir ugdymo įstaigų skaičius</t>
  </si>
  <si>
    <t>Įstaigų, vykdžiusių pastatų (patalpų) remontą, skaičius</t>
  </si>
  <si>
    <t>4.1.4.2.</t>
  </si>
  <si>
    <t>4.1.4.3.</t>
  </si>
  <si>
    <t>4.1.4.4.</t>
  </si>
  <si>
    <t>*Tarp jų biudžetinių įstaigų pajamų lėšos, Kauno miesto saviavldybės aplinkos apsaugos rėmimo specialioji programa, Kauno miesto savivaldybės visuomenės sveikatos rėmimo specialioji programa</t>
  </si>
  <si>
    <t>** Tarp jų valstybinėms (valstybės perduotoms savivaldybėms) funkcijoms atlikti, perduotoms iš apskričių įstaigoms išlaikyti, mokinio krepšeliui finansuoti ir kt.</t>
  </si>
  <si>
    <t>Užtikrinti Savivaldybės finansuojamų įstaigų veiklos vykdymą</t>
  </si>
  <si>
    <t>Savivaldybės finansuojamų kultūros įstaigų veikla</t>
  </si>
  <si>
    <t>II</t>
  </si>
  <si>
    <t>Įstaigų, atnaujinusių materialųjį turtą, skaičius</t>
  </si>
  <si>
    <t>Finansuojamų biudžetinių Kauno miesto sporto mokyklų skaičius</t>
  </si>
  <si>
    <t xml:space="preserve"> lėšų poreikis (asignavimai) ir numatomi finansavimo šaltiniai</t>
  </si>
  <si>
    <t>(tūkst. Lt)</t>
  </si>
  <si>
    <t>Ekonominės klasifikacijos grupė, finansavimo šaltiniai</t>
  </si>
  <si>
    <t>1. Iš viso asignavimų:</t>
  </si>
  <si>
    <t>2. Finansavimo šaltiniai:</t>
  </si>
  <si>
    <t>2.1. Savivaldybės lėšos</t>
  </si>
  <si>
    <t xml:space="preserve">2.1.1.  Savivaldybės biudžeto asignavimai savarankiškosioms funkcijoms atlikti* </t>
  </si>
  <si>
    <t>2.1.2. Savivaldybės privatizavimo fondas</t>
  </si>
  <si>
    <t>2.1.3. Skolintos lėšos</t>
  </si>
  <si>
    <t>2.2. Dotacijos iš valstybės ir kitų valstybės valdymo lygių</t>
  </si>
  <si>
    <t>2.2.1. Speciali tikslinė dotacija**</t>
  </si>
  <si>
    <t>2.2.1.1. Valstybės investicijų programoje numatytoms kapitalo investicijoms finansuoti</t>
  </si>
  <si>
    <t>2.2.2. Kitos dotacijos***</t>
  </si>
  <si>
    <t>2.3. Kelių priežiūros ir plėtros programos finansavimo lėšos</t>
  </si>
  <si>
    <t>2.4. ES struktūrinių fondų ir kitų fondų paramos lėšos</t>
  </si>
  <si>
    <t>2.5. Kitos lėšos</t>
  </si>
  <si>
    <t>2 lentelė</t>
  </si>
  <si>
    <t>(programos pavadinimas)</t>
  </si>
  <si>
    <t>Strateginio tikslo kodas</t>
  </si>
  <si>
    <t>Programos kodas</t>
  </si>
  <si>
    <t>Programos tikslo kodas</t>
  </si>
  <si>
    <t>Uždavinio kodas</t>
  </si>
  <si>
    <t>Vertinimo kriterijus</t>
  </si>
  <si>
    <t xml:space="preserve">Vertinimo kriterijaus kodas </t>
  </si>
  <si>
    <t>E-2-1</t>
  </si>
  <si>
    <t>E-2-2</t>
  </si>
  <si>
    <t>Išorės audito įvertintų mokyklų veiklos kokybės indeksas</t>
  </si>
  <si>
    <t>E-2-3</t>
  </si>
  <si>
    <t>E-2-4</t>
  </si>
  <si>
    <t>E-2-5</t>
  </si>
  <si>
    <t>E-2-6</t>
  </si>
  <si>
    <t>Socialinių paslaugų gavėjų skaičius, Savivaldybės finansuojamose socialinių paslaugų įstaigose</t>
  </si>
  <si>
    <t>Mokinių skaičiaus vidurkis klasėse pagal koncentrus</t>
  </si>
  <si>
    <t>R-4-1-1</t>
  </si>
  <si>
    <t>R-4-1-2</t>
  </si>
  <si>
    <t>R-4-1-3</t>
  </si>
  <si>
    <t>R-4-1-4</t>
  </si>
  <si>
    <t>R-4-1-5</t>
  </si>
  <si>
    <t>R-4-1-6</t>
  </si>
  <si>
    <t>R-4-1-7</t>
  </si>
  <si>
    <t>P-4-1-1-1</t>
  </si>
  <si>
    <t>P-4-1-1-2</t>
  </si>
  <si>
    <t>P-4-1-1-3</t>
  </si>
  <si>
    <t>P-4-1-1-4</t>
  </si>
  <si>
    <t>P-4-1-2-1</t>
  </si>
  <si>
    <t>P-4-1-2-2</t>
  </si>
  <si>
    <t>P-4-1-2-3</t>
  </si>
  <si>
    <t>P-4-1-2-4</t>
  </si>
  <si>
    <t>P-4-1-3-1</t>
  </si>
  <si>
    <t>P-4-1-4-1</t>
  </si>
  <si>
    <t>P-4-1-4-2</t>
  </si>
  <si>
    <t>P-4-1-4-3</t>
  </si>
  <si>
    <t>P-4-1-4-4</t>
  </si>
  <si>
    <t>P-4-1-5-1</t>
  </si>
  <si>
    <t>08.</t>
  </si>
  <si>
    <t>09.</t>
  </si>
  <si>
    <t>Įstaigų, įgyvendinančių Sporto mokymo įstaigų programą, skaičius</t>
  </si>
  <si>
    <t>Savivaldybės finansuojamų socialinių paslaugų įstaigų veikla</t>
  </si>
  <si>
    <t>*Tarp jų biudžetinių įstaigų pajamų lėšos, Kauno miesto savivaldybės aplinkos apsaugos rėmimo specialioji programa, Kauno miesto savivaldybės visuomenės sveikatos rėmimo specialioji programa</t>
  </si>
  <si>
    <t>2016-ųjų m. asignavimų projektas</t>
  </si>
  <si>
    <t>2016 - iesiems m.</t>
  </si>
  <si>
    <t>Sveikatos apsaugos skyrius</t>
  </si>
  <si>
    <t>2015-ųjų m.  planas</t>
  </si>
  <si>
    <t>Kultūros įstaigų veiklos plėtojimas</t>
  </si>
  <si>
    <t>Kultūros įstaigų materialiojo turto įsigijimas,atnaujinimas</t>
  </si>
  <si>
    <t>Savivaldybės administruojamų kultūros įstaigų pastatų, statinių ir patalpų priežiūra ir remontas</t>
  </si>
  <si>
    <t>Švietimo įstaigų materialiojo turto įsigijimas ir atnaujinimas</t>
  </si>
  <si>
    <t>***Netiesiogiai į Savivaldybės biudžetą iš ministerijų ar kitų institucijų gaunamos valstybės biudžeto lėšos Savivaldybės biudžeto priemonėms vykdyti</t>
  </si>
  <si>
    <t>SAVIVALDYBĖS FINANSUOJAMŲ ĮSTAIGŲ VEIKLOS PROGRAMOS Nr. 4</t>
  </si>
  <si>
    <t>2015-2017 M. KAUNO MIESTO SAVIVALDYBĖS</t>
  </si>
  <si>
    <t>2017-ųjų m. asignavimų projektas</t>
  </si>
  <si>
    <t>2017 - iesiems m.</t>
  </si>
  <si>
    <t>2016-ųjų m.  planas</t>
  </si>
  <si>
    <t>2017-ųjų m.   planas</t>
  </si>
  <si>
    <t>Kultūros įstaigų, gaunančių pajamų lėšas,skaičius</t>
  </si>
  <si>
    <t>Švietimo įstaigų pajamų lėšos programai įgyvendinti</t>
  </si>
  <si>
    <t>Švietimo įstaigų, gaunančių pajamų lėšas, skaičius</t>
  </si>
  <si>
    <t>1-4 kl.: 21,8      5-8 kl.: 22,2      9-10 kl.: 23      11-12 kl.: 26,2</t>
  </si>
  <si>
    <t>1-4 kl.: 22        5-8 kl.: 22        9-10 kl.: 22,8      11-12 kl.: 26,3</t>
  </si>
  <si>
    <t>1-4 kl.: 22,2      5-8 kl.: 22      9-10 kl.: 22,6      11-12 kl.: 26,3</t>
  </si>
  <si>
    <t>Patenkintų prašymų socialinėms paslaugoms dalis, nuo bendro pateiktų prašymų skaičiaus (proc.)</t>
  </si>
  <si>
    <t>Savivaldybės finansuojamų švietimo įstaigų teikiamomis paslaugomis patenkintų gyventojų dalis, nuo visų apkaustų gyventojų (proc.)</t>
  </si>
  <si>
    <t>Kultūros įstaigų teikiamų paslaugų gavėjų dalis, tarp visų gyventojų (proc.)</t>
  </si>
  <si>
    <t>Kūno kultūros ir sporto įstaigų teikiamų paslaugų gavėjų dalis, tarp visų gyventojų (proc.)</t>
  </si>
  <si>
    <t>Didėjanti vidutinė tikėtina gyvenimo trukmė (metai)</t>
  </si>
  <si>
    <t>Savivaldybės finansuojamų kultūros įstaigų (įstaigų renginių) lankytojų skaičius (tūkst.)</t>
  </si>
  <si>
    <t>Savivaldybės finansuojamų sporto mokyklų mokinių dalis, bendrojo ugdymo mokyklų mokinių skaičiuje (proc.)</t>
  </si>
  <si>
    <t>Savivaldybės finansuojamose ikimokyklinio ugdymo įstaigose ugdomų 1–6 metų vaikų dalis, lyginant su bendru to amžiaus vaikų skaičiumi (proc.)</t>
  </si>
  <si>
    <t>Savivaldybės finansuojamose neformaliojo ugdymo įstaigose ugdomų mokinių dalis, bendrojo ugdymo mokyklų mokinių skaičiuje (proc.)</t>
  </si>
  <si>
    <t>Savivaldybės finansuojamų sveikatos priežiūros įstaigų paslaugų gavėjų skaičius (tūkst.)</t>
  </si>
  <si>
    <t>10.02.01.03</t>
  </si>
  <si>
    <t>10.01.02.02</t>
  </si>
  <si>
    <t>10.02.01.02</t>
  </si>
  <si>
    <t>10.04.01.01</t>
  </si>
  <si>
    <t>4.1.3.8.</t>
  </si>
  <si>
    <t>10.07.01.02</t>
  </si>
  <si>
    <t>07.04.01.02</t>
  </si>
  <si>
    <t>4.1.3.3.</t>
  </si>
  <si>
    <t>4.1.3.5.</t>
  </si>
  <si>
    <t>(tūkst. EUR)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</si>
</sst>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-"/>
    <numFmt numFmtId="170" formatCode="[$-427]yyyy\ &quot;m.&quot;\ mmmm\ d\ &quot;d.&quot;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Times New Roman Baltic"/>
      <family val="1"/>
    </font>
    <font>
      <sz val="8"/>
      <name val="Times New Roman Baltic"/>
      <family val="1"/>
    </font>
    <font>
      <b/>
      <i/>
      <sz val="8"/>
      <name val="Times New Roman Baltic"/>
      <family val="0"/>
    </font>
    <font>
      <b/>
      <sz val="8"/>
      <name val="Times New Roman Baltic"/>
      <family val="0"/>
    </font>
    <font>
      <i/>
      <sz val="8"/>
      <name val="Times New Roman Baltic"/>
      <family val="0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vertical="center"/>
      <protection/>
    </xf>
    <xf numFmtId="168" fontId="12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/>
    </xf>
    <xf numFmtId="0" fontId="13" fillId="33" borderId="10" xfId="0" applyNumberFormat="1" applyFont="1" applyFill="1" applyBorder="1" applyAlignment="1" applyProtection="1">
      <alignment vertical="center"/>
      <protection/>
    </xf>
    <xf numFmtId="168" fontId="13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vertical="center"/>
    </xf>
    <xf numFmtId="0" fontId="11" fillId="34" borderId="10" xfId="0" applyNumberFormat="1" applyFont="1" applyFill="1" applyBorder="1" applyAlignment="1" applyProtection="1">
      <alignment vertical="center"/>
      <protection/>
    </xf>
    <xf numFmtId="168" fontId="11" fillId="34" borderId="10" xfId="0" applyNumberFormat="1" applyFont="1" applyFill="1" applyBorder="1" applyAlignment="1" applyProtection="1">
      <alignment vertical="center"/>
      <protection/>
    </xf>
    <xf numFmtId="0" fontId="14" fillId="33" borderId="10" xfId="0" applyNumberFormat="1" applyFont="1" applyFill="1" applyBorder="1" applyAlignment="1" applyProtection="1">
      <alignment vertical="center"/>
      <protection/>
    </xf>
    <xf numFmtId="168" fontId="11" fillId="33" borderId="10" xfId="0" applyNumberFormat="1" applyFont="1" applyFill="1" applyBorder="1" applyAlignment="1" applyProtection="1">
      <alignment vertical="center"/>
      <protection/>
    </xf>
    <xf numFmtId="0" fontId="13" fillId="34" borderId="10" xfId="0" applyNumberFormat="1" applyFont="1" applyFill="1" applyBorder="1" applyAlignment="1" applyProtection="1">
      <alignment vertical="center"/>
      <protection/>
    </xf>
    <xf numFmtId="168" fontId="13" fillId="34" borderId="10" xfId="0" applyNumberFormat="1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13" fillId="33" borderId="11" xfId="0" applyNumberFormat="1" applyFont="1" applyFill="1" applyBorder="1" applyAlignment="1" applyProtection="1">
      <alignment horizontal="right" vertical="center"/>
      <protection/>
    </xf>
    <xf numFmtId="0" fontId="11" fillId="33" borderId="11" xfId="0" applyNumberFormat="1" applyFont="1" applyFill="1" applyBorder="1" applyAlignment="1" applyProtection="1">
      <alignment horizontal="right" vertical="center"/>
      <protection/>
    </xf>
    <xf numFmtId="49" fontId="11" fillId="33" borderId="11" xfId="0" applyNumberFormat="1" applyFont="1" applyFill="1" applyBorder="1" applyAlignment="1" applyProtection="1">
      <alignment horizontal="right" vertical="center"/>
      <protection/>
    </xf>
    <xf numFmtId="0" fontId="14" fillId="33" borderId="11" xfId="0" applyNumberFormat="1" applyFont="1" applyFill="1" applyBorder="1" applyAlignment="1" applyProtection="1">
      <alignment horizontal="right" vertical="center"/>
      <protection/>
    </xf>
    <xf numFmtId="0" fontId="6" fillId="34" borderId="12" xfId="0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14" fontId="13" fillId="33" borderId="11" xfId="0" applyNumberFormat="1" applyFont="1" applyFill="1" applyBorder="1" applyAlignment="1" applyProtection="1">
      <alignment horizontal="right" vertical="center"/>
      <protection/>
    </xf>
    <xf numFmtId="0" fontId="13" fillId="33" borderId="11" xfId="0" applyNumberFormat="1" applyFont="1" applyFill="1" applyBorder="1" applyAlignment="1" applyProtection="1">
      <alignment horizontal="right" vertical="center"/>
      <protection/>
    </xf>
    <xf numFmtId="0" fontId="15" fillId="33" borderId="11" xfId="0" applyNumberFormat="1" applyFont="1" applyFill="1" applyBorder="1" applyAlignment="1" applyProtection="1">
      <alignment horizontal="right" vertical="center"/>
      <protection/>
    </xf>
    <xf numFmtId="0" fontId="12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0" xfId="57" applyFont="1">
      <alignment/>
      <protection/>
    </xf>
    <xf numFmtId="0" fontId="17" fillId="35" borderId="11" xfId="57" applyFont="1" applyFill="1" applyBorder="1" applyAlignment="1">
      <alignment horizontal="left" vertical="center" wrapText="1" indent="1"/>
      <protection/>
    </xf>
    <xf numFmtId="168" fontId="17" fillId="35" borderId="10" xfId="57" applyNumberFormat="1" applyFont="1" applyFill="1" applyBorder="1" applyAlignment="1">
      <alignment horizontal="center" vertical="center" wrapText="1"/>
      <protection/>
    </xf>
    <xf numFmtId="168" fontId="17" fillId="35" borderId="12" xfId="57" applyNumberFormat="1" applyFont="1" applyFill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left" vertical="center" wrapText="1" indent="1"/>
      <protection/>
    </xf>
    <xf numFmtId="168" fontId="17" fillId="0" borderId="10" xfId="57" applyNumberFormat="1" applyFont="1" applyFill="1" applyBorder="1" applyAlignment="1">
      <alignment horizontal="center" vertical="center" wrapText="1"/>
      <protection/>
    </xf>
    <xf numFmtId="168" fontId="17" fillId="0" borderId="12" xfId="57" applyNumberFormat="1" applyFont="1" applyFill="1" applyBorder="1" applyAlignment="1">
      <alignment horizontal="center" vertical="center" wrapText="1"/>
      <protection/>
    </xf>
    <xf numFmtId="0" fontId="19" fillId="0" borderId="11" xfId="57" applyFont="1" applyBorder="1" applyAlignment="1">
      <alignment horizontal="left" vertical="center" wrapText="1" indent="1"/>
      <protection/>
    </xf>
    <xf numFmtId="168" fontId="5" fillId="0" borderId="10" xfId="57" applyNumberFormat="1" applyFont="1" applyFill="1" applyBorder="1" applyAlignment="1">
      <alignment horizontal="center" vertical="center" wrapText="1"/>
      <protection/>
    </xf>
    <xf numFmtId="168" fontId="5" fillId="0" borderId="12" xfId="57" applyNumberFormat="1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left" vertical="center" wrapText="1" indent="1"/>
      <protection/>
    </xf>
    <xf numFmtId="0" fontId="5" fillId="0" borderId="11" xfId="57" applyFont="1" applyFill="1" applyBorder="1" applyAlignment="1">
      <alignment horizontal="left" vertical="center" wrapText="1" indent="1"/>
      <protection/>
    </xf>
    <xf numFmtId="0" fontId="17" fillId="0" borderId="11" xfId="57" applyFont="1" applyFill="1" applyBorder="1" applyAlignment="1">
      <alignment horizontal="left" vertical="center" wrapText="1" indent="1"/>
      <protection/>
    </xf>
    <xf numFmtId="0" fontId="17" fillId="0" borderId="13" xfId="57" applyFont="1" applyFill="1" applyBorder="1" applyAlignment="1">
      <alignment horizontal="left" vertical="center" wrapText="1" indent="1"/>
      <protection/>
    </xf>
    <xf numFmtId="168" fontId="17" fillId="0" borderId="14" xfId="57" applyNumberFormat="1" applyFont="1" applyFill="1" applyBorder="1" applyAlignment="1">
      <alignment horizontal="center" vertical="center" wrapText="1"/>
      <protection/>
    </xf>
    <xf numFmtId="168" fontId="17" fillId="0" borderId="15" xfId="57" applyNumberFormat="1" applyFont="1" applyFill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15" fillId="0" borderId="16" xfId="57" applyFont="1" applyFill="1" applyBorder="1" applyAlignment="1">
      <alignment horizontal="center" vertical="center" wrapText="1"/>
      <protection/>
    </xf>
    <xf numFmtId="0" fontId="15" fillId="0" borderId="17" xfId="57" applyFont="1" applyFill="1" applyBorder="1" applyAlignment="1">
      <alignment horizontal="center" vertical="center" wrapText="1"/>
      <protection/>
    </xf>
    <xf numFmtId="0" fontId="15" fillId="0" borderId="18" xfId="57" applyFont="1" applyFill="1" applyBorder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1" fontId="6" fillId="0" borderId="11" xfId="57" applyNumberFormat="1" applyFont="1" applyFill="1" applyBorder="1" applyAlignment="1">
      <alignment horizontal="center" vertical="center" wrapText="1"/>
      <protection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5" fillId="0" borderId="0" xfId="57" applyFont="1" applyBorder="1" applyAlignment="1">
      <alignment wrapText="1"/>
      <protection/>
    </xf>
    <xf numFmtId="0" fontId="6" fillId="0" borderId="10" xfId="57" applyFont="1" applyBorder="1" applyAlignment="1">
      <alignment horizontal="justify" vertic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10" xfId="57" applyFont="1" applyBorder="1" applyAlignment="1">
      <alignment vertical="center"/>
      <protection/>
    </xf>
    <xf numFmtId="1" fontId="6" fillId="0" borderId="13" xfId="57" applyNumberFormat="1" applyFont="1" applyFill="1" applyBorder="1" applyAlignment="1">
      <alignment horizontal="center" vertical="center" wrapText="1"/>
      <protection/>
    </xf>
    <xf numFmtId="1" fontId="6" fillId="0" borderId="14" xfId="57" applyNumberFormat="1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left" vertical="center" wrapText="1"/>
      <protection/>
    </xf>
    <xf numFmtId="168" fontId="0" fillId="0" borderId="0" xfId="0" applyNumberFormat="1" applyAlignment="1">
      <alignment/>
    </xf>
    <xf numFmtId="0" fontId="6" fillId="36" borderId="10" xfId="0" applyFont="1" applyFill="1" applyBorder="1" applyAlignment="1">
      <alignment vertical="center"/>
    </xf>
    <xf numFmtId="0" fontId="15" fillId="37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57" applyFont="1" applyBorder="1" applyAlignment="1">
      <alignment wrapText="1"/>
      <protection/>
    </xf>
    <xf numFmtId="168" fontId="6" fillId="38" borderId="10" xfId="57" applyNumberFormat="1" applyFont="1" applyFill="1" applyBorder="1" applyAlignment="1">
      <alignment horizontal="center" vertical="center" wrapText="1"/>
      <protection/>
    </xf>
    <xf numFmtId="168" fontId="6" fillId="38" borderId="12" xfId="57" applyNumberFormat="1" applyFont="1" applyFill="1" applyBorder="1" applyAlignment="1">
      <alignment horizontal="center" vertical="center" wrapText="1"/>
      <protection/>
    </xf>
    <xf numFmtId="0" fontId="6" fillId="37" borderId="11" xfId="0" applyNumberFormat="1" applyFont="1" applyFill="1" applyBorder="1" applyAlignment="1" applyProtection="1">
      <alignment horizontal="right" vertical="center"/>
      <protection/>
    </xf>
    <xf numFmtId="0" fontId="14" fillId="38" borderId="10" xfId="0" applyNumberFormat="1" applyFont="1" applyFill="1" applyBorder="1" applyAlignment="1" applyProtection="1">
      <alignment vertical="center"/>
      <protection/>
    </xf>
    <xf numFmtId="168" fontId="14" fillId="38" borderId="10" xfId="0" applyNumberFormat="1" applyFont="1" applyFill="1" applyBorder="1" applyAlignment="1" applyProtection="1">
      <alignment vertical="center"/>
      <protection/>
    </xf>
    <xf numFmtId="0" fontId="13" fillId="38" borderId="10" xfId="0" applyNumberFormat="1" applyFont="1" applyFill="1" applyBorder="1" applyAlignment="1" applyProtection="1">
      <alignment horizontal="right" vertical="center"/>
      <protection/>
    </xf>
    <xf numFmtId="168" fontId="11" fillId="38" borderId="10" xfId="0" applyNumberFormat="1" applyFont="1" applyFill="1" applyBorder="1" applyAlignment="1" applyProtection="1">
      <alignment vertical="center"/>
      <protection/>
    </xf>
    <xf numFmtId="49" fontId="11" fillId="38" borderId="10" xfId="0" applyNumberFormat="1" applyFont="1" applyFill="1" applyBorder="1" applyAlignment="1" applyProtection="1">
      <alignment horizontal="right" vertical="center"/>
      <protection/>
    </xf>
    <xf numFmtId="168" fontId="9" fillId="38" borderId="10" xfId="0" applyNumberFormat="1" applyFont="1" applyFill="1" applyBorder="1" applyAlignment="1" applyProtection="1">
      <alignment horizontal="right" vertical="center"/>
      <protection/>
    </xf>
    <xf numFmtId="0" fontId="13" fillId="38" borderId="10" xfId="0" applyNumberFormat="1" applyFont="1" applyFill="1" applyBorder="1" applyAlignment="1" applyProtection="1">
      <alignment horizontal="right" vertical="center"/>
      <protection/>
    </xf>
    <xf numFmtId="168" fontId="6" fillId="38" borderId="10" xfId="0" applyNumberFormat="1" applyFont="1" applyFill="1" applyBorder="1" applyAlignment="1" applyProtection="1">
      <alignment horizontal="right" vertical="center"/>
      <protection/>
    </xf>
    <xf numFmtId="49" fontId="6" fillId="38" borderId="10" xfId="0" applyNumberFormat="1" applyFont="1" applyFill="1" applyBorder="1" applyAlignment="1" applyProtection="1">
      <alignment horizontal="right" vertical="center"/>
      <protection/>
    </xf>
    <xf numFmtId="16" fontId="11" fillId="38" borderId="10" xfId="0" applyNumberFormat="1" applyFont="1" applyFill="1" applyBorder="1" applyAlignment="1" applyProtection="1">
      <alignment horizontal="right" vertical="center"/>
      <protection/>
    </xf>
    <xf numFmtId="49" fontId="15" fillId="38" borderId="10" xfId="0" applyNumberFormat="1" applyFont="1" applyFill="1" applyBorder="1" applyAlignment="1" applyProtection="1">
      <alignment horizontal="right" vertical="center"/>
      <protection/>
    </xf>
    <xf numFmtId="168" fontId="14" fillId="38" borderId="10" xfId="0" applyNumberFormat="1" applyFont="1" applyFill="1" applyBorder="1" applyAlignment="1" applyProtection="1">
      <alignment vertical="center"/>
      <protection/>
    </xf>
    <xf numFmtId="49" fontId="13" fillId="38" borderId="10" xfId="0" applyNumberFormat="1" applyFont="1" applyFill="1" applyBorder="1" applyAlignment="1" applyProtection="1">
      <alignment horizontal="right" vertical="center"/>
      <protection/>
    </xf>
    <xf numFmtId="49" fontId="11" fillId="38" borderId="14" xfId="0" applyNumberFormat="1" applyFont="1" applyFill="1" applyBorder="1" applyAlignment="1" applyProtection="1">
      <alignment horizontal="right" vertical="center"/>
      <protection/>
    </xf>
    <xf numFmtId="168" fontId="11" fillId="38" borderId="14" xfId="0" applyNumberFormat="1" applyFont="1" applyFill="1" applyBorder="1" applyAlignment="1" applyProtection="1">
      <alignment vertical="center"/>
      <protection/>
    </xf>
    <xf numFmtId="168" fontId="6" fillId="38" borderId="10" xfId="57" applyNumberFormat="1" applyFont="1" applyFill="1" applyBorder="1" applyAlignment="1">
      <alignment horizontal="center" vertical="center"/>
      <protection/>
    </xf>
    <xf numFmtId="168" fontId="6" fillId="38" borderId="12" xfId="57" applyNumberFormat="1" applyFont="1" applyFill="1" applyBorder="1" applyAlignment="1">
      <alignment horizontal="center" vertical="center"/>
      <protection/>
    </xf>
    <xf numFmtId="168" fontId="6" fillId="38" borderId="14" xfId="57" applyNumberFormat="1" applyFont="1" applyFill="1" applyBorder="1" applyAlignment="1">
      <alignment horizontal="center"/>
      <protection/>
    </xf>
    <xf numFmtId="168" fontId="6" fillId="38" borderId="15" xfId="57" applyNumberFormat="1" applyFont="1" applyFill="1" applyBorder="1" applyAlignment="1">
      <alignment horizontal="center"/>
      <protection/>
    </xf>
    <xf numFmtId="0" fontId="6" fillId="37" borderId="11" xfId="0" applyNumberFormat="1" applyFont="1" applyFill="1" applyBorder="1" applyAlignment="1" applyProtection="1">
      <alignment horizontal="right" vertical="center"/>
      <protection/>
    </xf>
    <xf numFmtId="0" fontId="5" fillId="0" borderId="0" xfId="57" applyFont="1" applyAlignment="1">
      <alignment horizontal="left" wrapText="1"/>
      <protection/>
    </xf>
    <xf numFmtId="0" fontId="17" fillId="0" borderId="0" xfId="57" applyFont="1" applyAlignment="1">
      <alignment horizontal="center" wrapText="1"/>
      <protection/>
    </xf>
    <xf numFmtId="0" fontId="17" fillId="0" borderId="0" xfId="57" applyFont="1" applyAlignment="1">
      <alignment horizontal="center"/>
      <protection/>
    </xf>
    <xf numFmtId="0" fontId="5" fillId="0" borderId="19" xfId="57" applyFont="1" applyBorder="1" applyAlignment="1">
      <alignment horizontal="right"/>
      <protection/>
    </xf>
    <xf numFmtId="0" fontId="17" fillId="39" borderId="16" xfId="57" applyFont="1" applyFill="1" applyBorder="1" applyAlignment="1">
      <alignment horizontal="center" vertical="center" wrapText="1"/>
      <protection/>
    </xf>
    <xf numFmtId="0" fontId="17" fillId="39" borderId="11" xfId="57" applyFont="1" applyFill="1" applyBorder="1" applyAlignment="1">
      <alignment horizontal="center" vertical="center" wrapText="1"/>
      <protection/>
    </xf>
    <xf numFmtId="0" fontId="17" fillId="39" borderId="17" xfId="57" applyFont="1" applyFill="1" applyBorder="1" applyAlignment="1">
      <alignment horizontal="center" vertical="center" wrapText="1"/>
      <protection/>
    </xf>
    <xf numFmtId="0" fontId="17" fillId="39" borderId="10" xfId="57" applyFont="1" applyFill="1" applyBorder="1" applyAlignment="1">
      <alignment horizontal="center" vertical="center" wrapText="1"/>
      <protection/>
    </xf>
    <xf numFmtId="0" fontId="17" fillId="0" borderId="17" xfId="57" applyFont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7" fillId="39" borderId="18" xfId="57" applyFont="1" applyFill="1" applyBorder="1" applyAlignment="1">
      <alignment horizontal="center" vertical="center" wrapText="1"/>
      <protection/>
    </xf>
    <xf numFmtId="0" fontId="17" fillId="39" borderId="12" xfId="57" applyFont="1" applyFill="1" applyBorder="1" applyAlignment="1">
      <alignment horizontal="center" vertical="center" wrapText="1"/>
      <protection/>
    </xf>
    <xf numFmtId="0" fontId="6" fillId="38" borderId="10" xfId="0" applyNumberFormat="1" applyFont="1" applyFill="1" applyBorder="1" applyAlignment="1" applyProtection="1">
      <alignment horizontal="left" vertical="center" wrapText="1"/>
      <protection/>
    </xf>
    <xf numFmtId="0" fontId="6" fillId="38" borderId="10" xfId="0" applyNumberFormat="1" applyFont="1" applyFill="1" applyBorder="1" applyAlignment="1" applyProtection="1">
      <alignment vertical="center" wrapText="1"/>
      <protection/>
    </xf>
    <xf numFmtId="49" fontId="6" fillId="38" borderId="10" xfId="0" applyNumberFormat="1" applyFont="1" applyFill="1" applyBorder="1" applyAlignment="1" applyProtection="1">
      <alignment horizontal="center" vertical="center" wrapText="1"/>
      <protection/>
    </xf>
    <xf numFmtId="0" fontId="11" fillId="38" borderId="10" xfId="0" applyNumberFormat="1" applyFont="1" applyFill="1" applyBorder="1" applyAlignment="1" applyProtection="1">
      <alignment vertical="center"/>
      <protection/>
    </xf>
    <xf numFmtId="0" fontId="11" fillId="38" borderId="10" xfId="0" applyNumberFormat="1" applyFont="1" applyFill="1" applyBorder="1" applyAlignment="1" applyProtection="1">
      <alignment horizontal="left" vertical="center" wrapText="1"/>
      <protection/>
    </xf>
    <xf numFmtId="0" fontId="6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 wrapText="1"/>
    </xf>
    <xf numFmtId="0" fontId="6" fillId="38" borderId="12" xfId="0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wrapText="1"/>
    </xf>
    <xf numFmtId="0" fontId="6" fillId="38" borderId="10" xfId="0" applyNumberFormat="1" applyFont="1" applyFill="1" applyBorder="1" applyAlignment="1">
      <alignment horizontal="right" vertical="center" wrapText="1"/>
    </xf>
    <xf numFmtId="49" fontId="6" fillId="38" borderId="10" xfId="0" applyNumberFormat="1" applyFont="1" applyFill="1" applyBorder="1" applyAlignment="1">
      <alignment horizontal="right" vertical="center" wrapText="1"/>
    </xf>
    <xf numFmtId="0" fontId="6" fillId="38" borderId="12" xfId="0" applyNumberFormat="1" applyFont="1" applyFill="1" applyBorder="1" applyAlignment="1">
      <alignment horizontal="right" vertical="center" wrapText="1"/>
    </xf>
    <xf numFmtId="49" fontId="6" fillId="38" borderId="12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 applyProtection="1">
      <alignment horizontal="right" vertical="center"/>
      <protection/>
    </xf>
    <xf numFmtId="0" fontId="11" fillId="38" borderId="10" xfId="0" applyNumberFormat="1" applyFont="1" applyFill="1" applyBorder="1" applyAlignment="1" applyProtection="1">
      <alignment vertical="center" wrapText="1"/>
      <protection/>
    </xf>
    <xf numFmtId="0" fontId="11" fillId="38" borderId="10" xfId="0" applyNumberFormat="1" applyFont="1" applyFill="1" applyBorder="1" applyAlignment="1" applyProtection="1">
      <alignment horizontal="center" vertical="center"/>
      <protection/>
    </xf>
    <xf numFmtId="0" fontId="13" fillId="36" borderId="10" xfId="0" applyNumberFormat="1" applyFont="1" applyFill="1" applyBorder="1" applyAlignment="1" applyProtection="1">
      <alignment vertical="center" wrapText="1"/>
      <protection/>
    </xf>
    <xf numFmtId="0" fontId="6" fillId="38" borderId="15" xfId="0" applyFont="1" applyFill="1" applyBorder="1" applyAlignment="1">
      <alignment horizontal="right" vertical="center"/>
    </xf>
    <xf numFmtId="0" fontId="6" fillId="37" borderId="11" xfId="0" applyNumberFormat="1" applyFont="1" applyFill="1" applyBorder="1" applyAlignment="1" applyProtection="1">
      <alignment horizontal="right" vertical="center"/>
      <protection/>
    </xf>
    <xf numFmtId="0" fontId="6" fillId="37" borderId="13" xfId="0" applyNumberFormat="1" applyFont="1" applyFill="1" applyBorder="1" applyAlignment="1" applyProtection="1">
      <alignment horizontal="right" vertical="center"/>
      <protection/>
    </xf>
    <xf numFmtId="0" fontId="6" fillId="38" borderId="14" xfId="0" applyNumberFormat="1" applyFont="1" applyFill="1" applyBorder="1" applyAlignment="1" applyProtection="1">
      <alignment horizontal="left" vertical="center" wrapText="1"/>
      <protection/>
    </xf>
    <xf numFmtId="49" fontId="6" fillId="38" borderId="14" xfId="0" applyNumberFormat="1" applyFont="1" applyFill="1" applyBorder="1" applyAlignment="1" applyProtection="1">
      <alignment horizontal="center" vertical="center" wrapText="1"/>
      <protection/>
    </xf>
    <xf numFmtId="0" fontId="6" fillId="38" borderId="14" xfId="0" applyFont="1" applyFill="1" applyBorder="1" applyAlignment="1">
      <alignment horizontal="left" vertical="center" wrapText="1"/>
    </xf>
    <xf numFmtId="0" fontId="6" fillId="38" borderId="14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1" fillId="34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8" fontId="1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68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1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2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4" fillId="33" borderId="10" xfId="0" applyNumberFormat="1" applyFont="1" applyFill="1" applyBorder="1" applyAlignment="1" applyProtection="1">
      <alignment vertical="center" wrapText="1"/>
      <protection/>
    </xf>
    <xf numFmtId="0" fontId="11" fillId="34" borderId="10" xfId="0" applyNumberFormat="1" applyFont="1" applyFill="1" applyBorder="1" applyAlignment="1" applyProtection="1">
      <alignment vertical="center" wrapText="1"/>
      <protection/>
    </xf>
    <xf numFmtId="0" fontId="13" fillId="33" borderId="10" xfId="0" applyNumberFormat="1" applyFont="1" applyFill="1" applyBorder="1" applyAlignment="1" applyProtection="1">
      <alignment vertical="center" wrapText="1"/>
      <protection/>
    </xf>
    <xf numFmtId="0" fontId="11" fillId="34" borderId="10" xfId="0" applyNumberFormat="1" applyFont="1" applyFill="1" applyBorder="1" applyAlignment="1" applyProtection="1">
      <alignment vertical="center"/>
      <protection/>
    </xf>
    <xf numFmtId="0" fontId="6" fillId="38" borderId="12" xfId="0" applyFont="1" applyFill="1" applyBorder="1" applyAlignment="1">
      <alignment vertical="center"/>
    </xf>
    <xf numFmtId="0" fontId="6" fillId="38" borderId="10" xfId="0" applyFont="1" applyFill="1" applyBorder="1" applyAlignment="1">
      <alignment vertical="center"/>
    </xf>
    <xf numFmtId="0" fontId="7" fillId="0" borderId="0" xfId="57" applyFont="1" applyAlignment="1">
      <alignment horizontal="right"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 applyAlignment="1">
      <alignment horizontal="center" vertical="top" wrapText="1"/>
      <protection/>
    </xf>
    <xf numFmtId="0" fontId="20" fillId="0" borderId="0" xfId="57" applyFont="1" applyAlignment="1">
      <alignment horizontal="center" vertical="top" wrapText="1"/>
      <protection/>
    </xf>
    <xf numFmtId="0" fontId="4" fillId="0" borderId="0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09"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17" sqref="B17:C17"/>
    </sheetView>
  </sheetViews>
  <sheetFormatPr defaultColWidth="9.140625" defaultRowHeight="12.75"/>
  <cols>
    <col min="1" max="1" width="35.28125" style="41" customWidth="1"/>
    <col min="2" max="2" width="12.8515625" style="41" customWidth="1"/>
    <col min="3" max="3" width="13.57421875" style="41" customWidth="1"/>
    <col min="4" max="4" width="15.7109375" style="41" customWidth="1"/>
    <col min="5" max="16384" width="9.140625" style="41" customWidth="1"/>
  </cols>
  <sheetData>
    <row r="1" spans="1:4" ht="12.75">
      <c r="A1" s="103" t="str">
        <f>'1 lentele'!A7:L7</f>
        <v>SAVIVALDYBĖS FINANSUOJAMŲ ĮSTAIGŲ VEIKLOS PROGRAMOS Nr. 4</v>
      </c>
      <c r="B1" s="104"/>
      <c r="C1" s="104"/>
      <c r="D1" s="104"/>
    </row>
    <row r="2" spans="1:4" ht="12.75">
      <c r="A2" s="104" t="s">
        <v>103</v>
      </c>
      <c r="B2" s="104"/>
      <c r="C2" s="104"/>
      <c r="D2" s="104"/>
    </row>
    <row r="4" spans="1:4" ht="13.5" thickBot="1">
      <c r="A4" s="105" t="s">
        <v>104</v>
      </c>
      <c r="B4" s="105"/>
      <c r="C4" s="105"/>
      <c r="D4" s="105"/>
    </row>
    <row r="5" spans="1:4" ht="12.75" customHeight="1">
      <c r="A5" s="106" t="s">
        <v>105</v>
      </c>
      <c r="B5" s="108" t="s">
        <v>36</v>
      </c>
      <c r="C5" s="110" t="s">
        <v>162</v>
      </c>
      <c r="D5" s="112" t="s">
        <v>173</v>
      </c>
    </row>
    <row r="6" spans="1:4" ht="12.75">
      <c r="A6" s="107"/>
      <c r="B6" s="109"/>
      <c r="C6" s="111"/>
      <c r="D6" s="113"/>
    </row>
    <row r="7" spans="1:4" ht="12.75">
      <c r="A7" s="107"/>
      <c r="B7" s="109"/>
      <c r="C7" s="111"/>
      <c r="D7" s="113"/>
    </row>
    <row r="8" spans="1:4" ht="12.75">
      <c r="A8" s="107"/>
      <c r="B8" s="109"/>
      <c r="C8" s="111"/>
      <c r="D8" s="113"/>
    </row>
    <row r="9" spans="1:4" ht="16.5" customHeight="1">
      <c r="A9" s="42" t="s">
        <v>106</v>
      </c>
      <c r="B9" s="43">
        <f>B10</f>
        <v>272839.3</v>
      </c>
      <c r="C9" s="43">
        <f>C10</f>
        <v>280907.6</v>
      </c>
      <c r="D9" s="44">
        <f>D10</f>
        <v>286817.6</v>
      </c>
    </row>
    <row r="10" spans="1:4" ht="18" customHeight="1">
      <c r="A10" s="42" t="s">
        <v>107</v>
      </c>
      <c r="B10" s="43">
        <f>B11+B15+B19+B20+B21</f>
        <v>272839.3</v>
      </c>
      <c r="C10" s="43">
        <f>C11+C15+C19+C20+C21</f>
        <v>280907.6</v>
      </c>
      <c r="D10" s="44">
        <f>D11+D15+D19+D20+D21</f>
        <v>286817.6</v>
      </c>
    </row>
    <row r="11" spans="1:4" ht="12.75">
      <c r="A11" s="45" t="s">
        <v>108</v>
      </c>
      <c r="B11" s="46">
        <f>B12+B13+B14</f>
        <v>266139.3</v>
      </c>
      <c r="C11" s="46">
        <f>C12+C13+C14</f>
        <v>273327.6</v>
      </c>
      <c r="D11" s="47">
        <f>D12+D13+D14</f>
        <v>278517.6</v>
      </c>
    </row>
    <row r="12" spans="1:4" ht="25.5">
      <c r="A12" s="48" t="s">
        <v>109</v>
      </c>
      <c r="B12" s="49">
        <f>'1 lentele'!F25</f>
        <v>263899.3</v>
      </c>
      <c r="C12" s="49">
        <f>'1 lentele'!G25</f>
        <v>270177.6</v>
      </c>
      <c r="D12" s="50">
        <f>'1 lentele'!H25</f>
        <v>274317.6</v>
      </c>
    </row>
    <row r="13" spans="1:4" ht="12.75">
      <c r="A13" s="48" t="s">
        <v>110</v>
      </c>
      <c r="B13" s="49">
        <f>'1 lentele'!F26</f>
        <v>2240</v>
      </c>
      <c r="C13" s="49">
        <f>'1 lentele'!G26</f>
        <v>3150</v>
      </c>
      <c r="D13" s="50">
        <f>'1 lentele'!H26</f>
        <v>4200</v>
      </c>
    </row>
    <row r="14" spans="1:4" ht="12.75">
      <c r="A14" s="48" t="s">
        <v>111</v>
      </c>
      <c r="B14" s="49">
        <f>'1 lentele'!F27</f>
        <v>0</v>
      </c>
      <c r="C14" s="49">
        <f>'1 lentele'!G27</f>
        <v>0</v>
      </c>
      <c r="D14" s="50">
        <f>'1 lentele'!H27</f>
        <v>0</v>
      </c>
    </row>
    <row r="15" spans="1:4" ht="25.5">
      <c r="A15" s="45" t="s">
        <v>112</v>
      </c>
      <c r="B15" s="46">
        <f>B16+B18</f>
        <v>6700</v>
      </c>
      <c r="C15" s="46">
        <f>C16+C18</f>
        <v>7580</v>
      </c>
      <c r="D15" s="47">
        <f>D16+D18</f>
        <v>8300</v>
      </c>
    </row>
    <row r="16" spans="1:4" ht="12.75">
      <c r="A16" s="51" t="s">
        <v>113</v>
      </c>
      <c r="B16" s="49">
        <f>'1 lentele'!F29</f>
        <v>6700</v>
      </c>
      <c r="C16" s="49">
        <f>'1 lentele'!G29</f>
        <v>7580</v>
      </c>
      <c r="D16" s="50">
        <f>'1 lentele'!H29</f>
        <v>8300</v>
      </c>
    </row>
    <row r="17" spans="1:4" ht="38.25">
      <c r="A17" s="52" t="s">
        <v>114</v>
      </c>
      <c r="B17" s="49">
        <f>'1 lentele'!F30</f>
        <v>0</v>
      </c>
      <c r="C17" s="49">
        <f>'1 lentele'!G30</f>
        <v>0</v>
      </c>
      <c r="D17" s="50">
        <f>'1 lentele'!H30</f>
        <v>0</v>
      </c>
    </row>
    <row r="18" spans="1:4" ht="12.75">
      <c r="A18" s="52" t="s">
        <v>115</v>
      </c>
      <c r="B18" s="49">
        <f>'1 lentele'!F31</f>
        <v>0</v>
      </c>
      <c r="C18" s="49">
        <f>'1 lentele'!G31</f>
        <v>0</v>
      </c>
      <c r="D18" s="50">
        <f>'1 lentele'!H31</f>
        <v>0</v>
      </c>
    </row>
    <row r="19" spans="1:4" ht="12.75" customHeight="1">
      <c r="A19" s="53" t="s">
        <v>116</v>
      </c>
      <c r="B19" s="46">
        <f>'1 lentele'!F32</f>
        <v>0</v>
      </c>
      <c r="C19" s="46">
        <f>'1 lentele'!G32</f>
        <v>0</v>
      </c>
      <c r="D19" s="47">
        <f>'1 lentele'!H32</f>
        <v>0</v>
      </c>
    </row>
    <row r="20" spans="1:4" ht="25.5">
      <c r="A20" s="53" t="s">
        <v>117</v>
      </c>
      <c r="B20" s="46">
        <f>'1 lentele'!F33</f>
        <v>0</v>
      </c>
      <c r="C20" s="46">
        <f>'1 lentele'!G33</f>
        <v>0</v>
      </c>
      <c r="D20" s="47">
        <f>'1 lentele'!H33</f>
        <v>0</v>
      </c>
    </row>
    <row r="21" spans="1:4" ht="13.5" thickBot="1">
      <c r="A21" s="54" t="s">
        <v>118</v>
      </c>
      <c r="B21" s="55">
        <f>'1 lentele'!F34</f>
        <v>0</v>
      </c>
      <c r="C21" s="55">
        <f>'1 lentele'!G34</f>
        <v>0</v>
      </c>
      <c r="D21" s="56">
        <f>'1 lentele'!H34</f>
        <v>0</v>
      </c>
    </row>
    <row r="23" spans="1:4" ht="26.25" customHeight="1">
      <c r="A23" s="102" t="s">
        <v>96</v>
      </c>
      <c r="B23" s="102"/>
      <c r="C23" s="102"/>
      <c r="D23" s="102"/>
    </row>
    <row r="24" spans="1:4" ht="25.5" customHeight="1">
      <c r="A24" s="102" t="s">
        <v>97</v>
      </c>
      <c r="B24" s="102"/>
      <c r="C24" s="102"/>
      <c r="D24" s="102"/>
    </row>
    <row r="25" spans="1:4" ht="25.5" customHeight="1">
      <c r="A25" s="102" t="s">
        <v>170</v>
      </c>
      <c r="B25" s="102"/>
      <c r="C25" s="102"/>
      <c r="D25" s="102"/>
    </row>
  </sheetData>
  <sheetProtection/>
  <mergeCells count="10">
    <mergeCell ref="A23:D23"/>
    <mergeCell ref="A24:D24"/>
    <mergeCell ref="A25:D25"/>
    <mergeCell ref="A1:D1"/>
    <mergeCell ref="A2:D2"/>
    <mergeCell ref="A4:D4"/>
    <mergeCell ref="A5:A8"/>
    <mergeCell ref="B5:B8"/>
    <mergeCell ref="C5:C8"/>
    <mergeCell ref="D5:D8"/>
  </mergeCells>
  <conditionalFormatting sqref="B9:D21">
    <cfRule type="cellIs" priority="1" dxfId="1" operator="equal" stopIfTrue="1">
      <formula>0</formula>
    </cfRule>
  </conditionalFormatting>
  <printOptions horizontalCentered="1"/>
  <pageMargins left="1.1811023622047245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&amp;C&amp;"Times New Roman,Regular"&amp;[8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5.28125" style="41" customWidth="1"/>
    <col min="2" max="2" width="12.8515625" style="41" customWidth="1"/>
    <col min="3" max="3" width="13.57421875" style="41" customWidth="1"/>
    <col min="4" max="4" width="15.7109375" style="41" customWidth="1"/>
    <col min="5" max="16384" width="9.140625" style="41" customWidth="1"/>
  </cols>
  <sheetData>
    <row r="1" spans="1:4" ht="12.75">
      <c r="A1" s="103" t="str">
        <f>'1 lentele'!A7:L7</f>
        <v>SAVIVALDYBĖS FINANSUOJAMŲ ĮSTAIGŲ VEIKLOS PROGRAMOS Nr. 4</v>
      </c>
      <c r="B1" s="104"/>
      <c r="C1" s="104"/>
      <c r="D1" s="104"/>
    </row>
    <row r="2" spans="1:4" ht="12.75">
      <c r="A2" s="104" t="s">
        <v>103</v>
      </c>
      <c r="B2" s="104"/>
      <c r="C2" s="104"/>
      <c r="D2" s="104"/>
    </row>
    <row r="4" spans="1:4" ht="13.5" thickBot="1">
      <c r="A4" s="105" t="s">
        <v>202</v>
      </c>
      <c r="B4" s="105"/>
      <c r="C4" s="105"/>
      <c r="D4" s="105"/>
    </row>
    <row r="5" spans="1:4" ht="12.75" customHeight="1">
      <c r="A5" s="106" t="s">
        <v>105</v>
      </c>
      <c r="B5" s="108" t="s">
        <v>36</v>
      </c>
      <c r="C5" s="110" t="s">
        <v>162</v>
      </c>
      <c r="D5" s="112" t="s">
        <v>173</v>
      </c>
    </row>
    <row r="6" spans="1:4" ht="12.75">
      <c r="A6" s="107"/>
      <c r="B6" s="109"/>
      <c r="C6" s="111"/>
      <c r="D6" s="113"/>
    </row>
    <row r="7" spans="1:4" ht="12.75">
      <c r="A7" s="107"/>
      <c r="B7" s="109"/>
      <c r="C7" s="111"/>
      <c r="D7" s="113"/>
    </row>
    <row r="8" spans="1:4" ht="12.75">
      <c r="A8" s="107"/>
      <c r="B8" s="109"/>
      <c r="C8" s="111"/>
      <c r="D8" s="113"/>
    </row>
    <row r="9" spans="1:4" ht="16.5" customHeight="1">
      <c r="A9" s="42" t="s">
        <v>106</v>
      </c>
      <c r="B9" s="43">
        <f>'1b tesinys'!B9/3.4528</f>
        <v>79019.72312326227</v>
      </c>
      <c r="C9" s="43">
        <f>'1b tesinys'!C9/3.4528</f>
        <v>81356.46431881371</v>
      </c>
      <c r="D9" s="44">
        <f>'1b tesinys'!D9/3.4528</f>
        <v>83068.11862835959</v>
      </c>
    </row>
    <row r="10" spans="1:4" ht="18" customHeight="1">
      <c r="A10" s="42" t="s">
        <v>107</v>
      </c>
      <c r="B10" s="43">
        <f>'1b tesinys'!B10/3.4528</f>
        <v>79019.72312326227</v>
      </c>
      <c r="C10" s="43">
        <f>'1b tesinys'!C10/3.4528</f>
        <v>81356.46431881371</v>
      </c>
      <c r="D10" s="44">
        <f>'1b tesinys'!D10/3.4528</f>
        <v>83068.11862835959</v>
      </c>
    </row>
    <row r="11" spans="1:4" ht="12.75">
      <c r="A11" s="45" t="s">
        <v>108</v>
      </c>
      <c r="B11" s="46">
        <f>'1b tesinys'!B11/3.4528</f>
        <v>77079.26899907322</v>
      </c>
      <c r="C11" s="46">
        <f>'1b tesinys'!C11/3.4528</f>
        <v>79161.14457831325</v>
      </c>
      <c r="D11" s="47">
        <f>'1b tesinys'!D11/3.4528</f>
        <v>80664.27247451343</v>
      </c>
    </row>
    <row r="12" spans="1:4" ht="25.5">
      <c r="A12" s="48" t="s">
        <v>109</v>
      </c>
      <c r="B12" s="49">
        <f>'1b tesinys'!B12/3.4528</f>
        <v>76430.52015755328</v>
      </c>
      <c r="C12" s="49">
        <f>'1b tesinys'!C12/3.4528</f>
        <v>78248.84151992586</v>
      </c>
      <c r="D12" s="50">
        <f>'1b tesinys'!D12/3.4528</f>
        <v>79447.86839666357</v>
      </c>
    </row>
    <row r="13" spans="1:4" ht="12.75">
      <c r="A13" s="48" t="s">
        <v>110</v>
      </c>
      <c r="B13" s="49">
        <f>'1b tesinys'!B13/3.4528</f>
        <v>648.7488415199259</v>
      </c>
      <c r="C13" s="49">
        <f>'1b tesinys'!C13/3.4528</f>
        <v>912.3030583873958</v>
      </c>
      <c r="D13" s="50">
        <f>'1b tesinys'!D13/3.4528</f>
        <v>1216.404077849861</v>
      </c>
    </row>
    <row r="14" spans="1:4" ht="12.75">
      <c r="A14" s="48" t="s">
        <v>111</v>
      </c>
      <c r="B14" s="49">
        <f>'1b tesinys'!B14/3.4528</f>
        <v>0</v>
      </c>
      <c r="C14" s="49">
        <f>'1b tesinys'!C14/3.4528</f>
        <v>0</v>
      </c>
      <c r="D14" s="50">
        <f>'1b tesinys'!D14/3.4528</f>
        <v>0</v>
      </c>
    </row>
    <row r="15" spans="1:4" ht="25.5">
      <c r="A15" s="45" t="s">
        <v>112</v>
      </c>
      <c r="B15" s="46">
        <f>'1b tesinys'!B15/3.4528</f>
        <v>1940.454124189064</v>
      </c>
      <c r="C15" s="46">
        <f>'1b tesinys'!C15/3.4528</f>
        <v>2195.3197405004635</v>
      </c>
      <c r="D15" s="47">
        <f>'1b tesinys'!D15/3.4528</f>
        <v>2403.846153846154</v>
      </c>
    </row>
    <row r="16" spans="1:4" ht="12.75">
      <c r="A16" s="51" t="s">
        <v>113</v>
      </c>
      <c r="B16" s="49">
        <f>'1b tesinys'!B16/3.4528</f>
        <v>1940.454124189064</v>
      </c>
      <c r="C16" s="49">
        <f>'1b tesinys'!C16/3.4528</f>
        <v>2195.3197405004635</v>
      </c>
      <c r="D16" s="50">
        <f>'1b tesinys'!D16/3.4528</f>
        <v>2403.846153846154</v>
      </c>
    </row>
    <row r="17" spans="1:4" ht="38.25">
      <c r="A17" s="52" t="s">
        <v>114</v>
      </c>
      <c r="B17" s="49">
        <f>'1b tesinys'!B17/3.4528</f>
        <v>0</v>
      </c>
      <c r="C17" s="49">
        <f>'1b tesinys'!C17/3.4528</f>
        <v>0</v>
      </c>
      <c r="D17" s="50">
        <f>'1b tesinys'!D17/3.4528</f>
        <v>0</v>
      </c>
    </row>
    <row r="18" spans="1:4" ht="12.75">
      <c r="A18" s="52" t="s">
        <v>115</v>
      </c>
      <c r="B18" s="49">
        <f>'1b tesinys'!B18/3.4528</f>
        <v>0</v>
      </c>
      <c r="C18" s="49">
        <f>'1b tesinys'!C18/3.4528</f>
        <v>0</v>
      </c>
      <c r="D18" s="50">
        <f>'1b tesinys'!D18/3.4528</f>
        <v>0</v>
      </c>
    </row>
    <row r="19" spans="1:4" ht="12.75" customHeight="1">
      <c r="A19" s="53" t="s">
        <v>116</v>
      </c>
      <c r="B19" s="46">
        <f>'1b tesinys'!B19/3.4528</f>
        <v>0</v>
      </c>
      <c r="C19" s="46">
        <f>'1b tesinys'!C19/3.4528</f>
        <v>0</v>
      </c>
      <c r="D19" s="47">
        <f>'1b tesinys'!D19/3.4528</f>
        <v>0</v>
      </c>
    </row>
    <row r="20" spans="1:4" ht="25.5">
      <c r="A20" s="53" t="s">
        <v>117</v>
      </c>
      <c r="B20" s="46">
        <f>'1b tesinys'!B20/3.4528</f>
        <v>0</v>
      </c>
      <c r="C20" s="46">
        <f>'1b tesinys'!C20/3.4528</f>
        <v>0</v>
      </c>
      <c r="D20" s="47">
        <f>'1b tesinys'!D20/3.4528</f>
        <v>0</v>
      </c>
    </row>
    <row r="21" spans="1:4" ht="13.5" thickBot="1">
      <c r="A21" s="54" t="s">
        <v>118</v>
      </c>
      <c r="B21" s="55">
        <f>'1b tesinys'!B21/3.4528</f>
        <v>0</v>
      </c>
      <c r="C21" s="55">
        <f>'1b tesinys'!C21/3.4528</f>
        <v>0</v>
      </c>
      <c r="D21" s="56">
        <f>'1b tesinys'!D21/3.4528</f>
        <v>0</v>
      </c>
    </row>
    <row r="23" spans="1:4" ht="26.25" customHeight="1">
      <c r="A23" s="102" t="s">
        <v>96</v>
      </c>
      <c r="B23" s="102"/>
      <c r="C23" s="102"/>
      <c r="D23" s="102"/>
    </row>
    <row r="24" spans="1:4" ht="25.5" customHeight="1">
      <c r="A24" s="102" t="s">
        <v>97</v>
      </c>
      <c r="B24" s="102"/>
      <c r="C24" s="102"/>
      <c r="D24" s="102"/>
    </row>
    <row r="25" spans="1:4" ht="25.5" customHeight="1">
      <c r="A25" s="102" t="s">
        <v>170</v>
      </c>
      <c r="B25" s="102"/>
      <c r="C25" s="102"/>
      <c r="D25" s="102"/>
    </row>
  </sheetData>
  <sheetProtection/>
  <mergeCells count="10">
    <mergeCell ref="A23:D23"/>
    <mergeCell ref="A24:D24"/>
    <mergeCell ref="A25:D25"/>
    <mergeCell ref="A1:D1"/>
    <mergeCell ref="A2:D2"/>
    <mergeCell ref="A4:D4"/>
    <mergeCell ref="A5:A8"/>
    <mergeCell ref="B5:B8"/>
    <mergeCell ref="C5:C8"/>
    <mergeCell ref="D5:D8"/>
  </mergeCells>
  <conditionalFormatting sqref="B9:D10">
    <cfRule type="cellIs" priority="7" dxfId="1" operator="equal" stopIfTrue="1">
      <formula>0</formula>
    </cfRule>
  </conditionalFormatting>
  <conditionalFormatting sqref="B11:D11">
    <cfRule type="cellIs" priority="6" dxfId="1" operator="equal" stopIfTrue="1">
      <formula>0</formula>
    </cfRule>
  </conditionalFormatting>
  <conditionalFormatting sqref="B15:D15">
    <cfRule type="cellIs" priority="5" dxfId="1" operator="equal" stopIfTrue="1">
      <formula>0</formula>
    </cfRule>
  </conditionalFormatting>
  <conditionalFormatting sqref="B19:D21">
    <cfRule type="cellIs" priority="4" dxfId="1" operator="equal" stopIfTrue="1">
      <formula>0</formula>
    </cfRule>
  </conditionalFormatting>
  <conditionalFormatting sqref="B12:D14">
    <cfRule type="cellIs" priority="3" dxfId="1" operator="equal" stopIfTrue="1">
      <formula>0</formula>
    </cfRule>
  </conditionalFormatting>
  <conditionalFormatting sqref="B17:D18">
    <cfRule type="cellIs" priority="2" dxfId="1" operator="equal" stopIfTrue="1">
      <formula>0</formula>
    </cfRule>
  </conditionalFormatting>
  <conditionalFormatting sqref="B16:D16">
    <cfRule type="cellIs" priority="1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1"/>
  <sheetViews>
    <sheetView zoomScaleSheetLayoutView="100" workbookViewId="0" topLeftCell="A82">
      <selection activeCell="Q51" sqref="Q51"/>
    </sheetView>
  </sheetViews>
  <sheetFormatPr defaultColWidth="9.140625" defaultRowHeight="12.75"/>
  <cols>
    <col min="1" max="1" width="8.00390625" style="0" customWidth="1"/>
    <col min="2" max="2" width="33.7109375" style="0" customWidth="1"/>
    <col min="3" max="3" width="18.7109375" style="0" customWidth="1"/>
    <col min="9" max="9" width="18.421875" style="4" customWidth="1"/>
    <col min="10" max="10" width="5.28125" style="4" customWidth="1"/>
    <col min="11" max="11" width="6.140625" style="4" customWidth="1"/>
    <col min="12" max="12" width="5.7109375" style="4" customWidth="1"/>
  </cols>
  <sheetData>
    <row r="1" spans="1:12" ht="15.75">
      <c r="A1" s="1"/>
      <c r="B1" s="2"/>
      <c r="C1" s="2"/>
      <c r="D1" s="2"/>
      <c r="E1" s="2"/>
      <c r="F1" s="2"/>
      <c r="G1" s="2"/>
      <c r="H1" s="3"/>
      <c r="I1" s="36"/>
      <c r="J1" s="36"/>
      <c r="K1" s="36"/>
      <c r="L1" s="36"/>
    </row>
    <row r="2" spans="1:12" ht="15.75">
      <c r="A2" s="1"/>
      <c r="B2" s="2"/>
      <c r="C2" s="2"/>
      <c r="D2" s="2"/>
      <c r="E2" s="2"/>
      <c r="F2" s="2"/>
      <c r="G2" s="2"/>
      <c r="H2" s="3"/>
      <c r="I2" s="36"/>
      <c r="J2" s="36"/>
      <c r="K2" s="36"/>
      <c r="L2" s="36"/>
    </row>
    <row r="3" spans="6:8" ht="13.5" customHeight="1">
      <c r="F3" s="75"/>
      <c r="G3" s="75"/>
      <c r="H3" s="75"/>
    </row>
    <row r="4" spans="1:12" ht="12.75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12.75" customHeight="1">
      <c r="A5" s="154" t="s">
        <v>172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2.75">
      <c r="A6" s="155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ht="12.75">
      <c r="A7" s="156" t="s">
        <v>171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ht="12.75">
      <c r="A8" s="157" t="s">
        <v>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3.5" thickBot="1">
      <c r="A9" s="5"/>
      <c r="B9" s="6"/>
      <c r="C9" s="6"/>
      <c r="D9" s="7"/>
      <c r="F9" s="8"/>
      <c r="G9" s="8"/>
      <c r="H9" s="8"/>
      <c r="L9" s="9" t="s">
        <v>3</v>
      </c>
    </row>
    <row r="10" spans="1:12" ht="12.75" customHeight="1">
      <c r="A10" s="162" t="s">
        <v>4</v>
      </c>
      <c r="B10" s="164" t="s">
        <v>5</v>
      </c>
      <c r="C10" s="164" t="s">
        <v>6</v>
      </c>
      <c r="D10" s="158" t="s">
        <v>7</v>
      </c>
      <c r="E10" s="158" t="s">
        <v>8</v>
      </c>
      <c r="F10" s="151" t="s">
        <v>36</v>
      </c>
      <c r="G10" s="151" t="s">
        <v>162</v>
      </c>
      <c r="H10" s="151" t="s">
        <v>173</v>
      </c>
      <c r="I10" s="149" t="s">
        <v>9</v>
      </c>
      <c r="J10" s="149"/>
      <c r="K10" s="149"/>
      <c r="L10" s="150"/>
    </row>
    <row r="11" spans="1:12" ht="12.75" customHeight="1">
      <c r="A11" s="163"/>
      <c r="B11" s="165"/>
      <c r="C11" s="165"/>
      <c r="D11" s="159"/>
      <c r="E11" s="159"/>
      <c r="F11" s="152"/>
      <c r="G11" s="152"/>
      <c r="H11" s="152"/>
      <c r="I11" s="146" t="s">
        <v>10</v>
      </c>
      <c r="J11" s="146" t="s">
        <v>11</v>
      </c>
      <c r="K11" s="146"/>
      <c r="L11" s="147"/>
    </row>
    <row r="12" spans="1:12" ht="12.75" customHeight="1">
      <c r="A12" s="163"/>
      <c r="B12" s="165"/>
      <c r="C12" s="165"/>
      <c r="D12" s="159"/>
      <c r="E12" s="159"/>
      <c r="F12" s="152"/>
      <c r="G12" s="152"/>
      <c r="H12" s="152"/>
      <c r="I12" s="146"/>
      <c r="J12" s="144" t="s">
        <v>37</v>
      </c>
      <c r="K12" s="144" t="s">
        <v>163</v>
      </c>
      <c r="L12" s="148" t="s">
        <v>174</v>
      </c>
    </row>
    <row r="13" spans="1:12" ht="12.75" customHeight="1">
      <c r="A13" s="163"/>
      <c r="B13" s="165"/>
      <c r="C13" s="165"/>
      <c r="D13" s="159"/>
      <c r="E13" s="159"/>
      <c r="F13" s="152"/>
      <c r="G13" s="152"/>
      <c r="H13" s="152"/>
      <c r="I13" s="146"/>
      <c r="J13" s="144"/>
      <c r="K13" s="144"/>
      <c r="L13" s="148"/>
    </row>
    <row r="14" spans="1:12" ht="12.75">
      <c r="A14" s="163"/>
      <c r="B14" s="165"/>
      <c r="C14" s="165"/>
      <c r="D14" s="159"/>
      <c r="E14" s="159"/>
      <c r="F14" s="152"/>
      <c r="G14" s="152"/>
      <c r="H14" s="152"/>
      <c r="I14" s="146"/>
      <c r="J14" s="144"/>
      <c r="K14" s="144"/>
      <c r="L14" s="148"/>
    </row>
    <row r="15" spans="1:12" ht="12.75">
      <c r="A15" s="163"/>
      <c r="B15" s="165"/>
      <c r="C15" s="165"/>
      <c r="D15" s="159"/>
      <c r="E15" s="159"/>
      <c r="F15" s="152"/>
      <c r="G15" s="152"/>
      <c r="H15" s="152"/>
      <c r="I15" s="146"/>
      <c r="J15" s="144"/>
      <c r="K15" s="144"/>
      <c r="L15" s="148"/>
    </row>
    <row r="16" spans="1:12" ht="12.75">
      <c r="A16" s="163"/>
      <c r="B16" s="165"/>
      <c r="C16" s="165"/>
      <c r="D16" s="159"/>
      <c r="E16" s="159"/>
      <c r="F16" s="152"/>
      <c r="G16" s="152"/>
      <c r="H16" s="152"/>
      <c r="I16" s="146"/>
      <c r="J16" s="144"/>
      <c r="K16" s="144"/>
      <c r="L16" s="148"/>
    </row>
    <row r="17" spans="1:13" ht="12.75">
      <c r="A17" s="163"/>
      <c r="B17" s="165"/>
      <c r="C17" s="165"/>
      <c r="D17" s="159"/>
      <c r="E17" s="159"/>
      <c r="F17" s="152"/>
      <c r="G17" s="152"/>
      <c r="H17" s="152"/>
      <c r="I17" s="146"/>
      <c r="J17" s="144"/>
      <c r="K17" s="144"/>
      <c r="L17" s="148"/>
      <c r="M17" s="75"/>
    </row>
    <row r="18" spans="1:12" ht="12.75">
      <c r="A18" s="163"/>
      <c r="B18" s="165"/>
      <c r="C18" s="165"/>
      <c r="D18" s="159"/>
      <c r="E18" s="159"/>
      <c r="F18" s="152"/>
      <c r="G18" s="152"/>
      <c r="H18" s="152"/>
      <c r="I18" s="146"/>
      <c r="J18" s="144"/>
      <c r="K18" s="144"/>
      <c r="L18" s="148"/>
    </row>
    <row r="19" spans="1:12" ht="12.75">
      <c r="A19" s="163"/>
      <c r="B19" s="165"/>
      <c r="C19" s="165"/>
      <c r="D19" s="159"/>
      <c r="E19" s="159"/>
      <c r="F19" s="152"/>
      <c r="G19" s="152"/>
      <c r="H19" s="152"/>
      <c r="I19" s="146"/>
      <c r="J19" s="144"/>
      <c r="K19" s="144"/>
      <c r="L19" s="148"/>
    </row>
    <row r="20" spans="1:12" ht="12.75">
      <c r="A20" s="28">
        <v>1</v>
      </c>
      <c r="B20" s="10">
        <v>2</v>
      </c>
      <c r="C20" s="10">
        <v>3</v>
      </c>
      <c r="D20" s="10">
        <v>4</v>
      </c>
      <c r="E20" s="10">
        <v>5</v>
      </c>
      <c r="F20" s="11">
        <v>6</v>
      </c>
      <c r="G20" s="11">
        <v>7</v>
      </c>
      <c r="H20" s="11">
        <v>8</v>
      </c>
      <c r="I20" s="12">
        <v>9</v>
      </c>
      <c r="J20" s="12">
        <v>10</v>
      </c>
      <c r="K20" s="12">
        <v>11</v>
      </c>
      <c r="L20" s="29">
        <v>12</v>
      </c>
    </row>
    <row r="21" spans="1:12" ht="12.75">
      <c r="A21" s="40" t="s">
        <v>100</v>
      </c>
      <c r="B21" s="166" t="s">
        <v>41</v>
      </c>
      <c r="C21" s="166"/>
      <c r="D21" s="166"/>
      <c r="E21" s="13"/>
      <c r="F21" s="14"/>
      <c r="G21" s="14"/>
      <c r="H21" s="14"/>
      <c r="I21" s="15"/>
      <c r="J21" s="16"/>
      <c r="K21" s="16"/>
      <c r="L21" s="30"/>
    </row>
    <row r="22" spans="1:12" ht="12.75">
      <c r="A22" s="31" t="s">
        <v>28</v>
      </c>
      <c r="B22" s="169" t="s">
        <v>42</v>
      </c>
      <c r="C22" s="169"/>
      <c r="D22" s="169"/>
      <c r="E22" s="17" t="s">
        <v>12</v>
      </c>
      <c r="F22" s="18">
        <f>F24+F28+F34</f>
        <v>272839.3</v>
      </c>
      <c r="G22" s="18">
        <f>G24+G28+G34</f>
        <v>280907.6</v>
      </c>
      <c r="H22" s="18">
        <f>H24+H28+H34</f>
        <v>286817.6</v>
      </c>
      <c r="I22" s="19" t="s">
        <v>13</v>
      </c>
      <c r="J22" s="16" t="s">
        <v>13</v>
      </c>
      <c r="K22" s="16" t="s">
        <v>13</v>
      </c>
      <c r="L22" s="30" t="s">
        <v>13</v>
      </c>
    </row>
    <row r="23" spans="1:12" ht="12.75">
      <c r="A23" s="32"/>
      <c r="B23" s="145" t="s">
        <v>14</v>
      </c>
      <c r="C23" s="145"/>
      <c r="D23" s="145"/>
      <c r="E23" s="20"/>
      <c r="F23" s="21">
        <f>F35</f>
        <v>272839.3</v>
      </c>
      <c r="G23" s="21">
        <f>G35</f>
        <v>280907.6</v>
      </c>
      <c r="H23" s="21">
        <f>H35</f>
        <v>286817.6</v>
      </c>
      <c r="I23" s="161" t="s">
        <v>13</v>
      </c>
      <c r="J23" s="143" t="s">
        <v>13</v>
      </c>
      <c r="K23" s="143" t="s">
        <v>13</v>
      </c>
      <c r="L23" s="160" t="s">
        <v>13</v>
      </c>
    </row>
    <row r="24" spans="1:12" ht="12.75" customHeight="1">
      <c r="A24" s="32" t="s">
        <v>39</v>
      </c>
      <c r="B24" s="170" t="s">
        <v>15</v>
      </c>
      <c r="C24" s="170"/>
      <c r="D24" s="170"/>
      <c r="E24" s="20" t="s">
        <v>12</v>
      </c>
      <c r="F24" s="21">
        <f>F25+F26+F27</f>
        <v>266139.3</v>
      </c>
      <c r="G24" s="21">
        <f>G25+G26+G27</f>
        <v>273327.6</v>
      </c>
      <c r="H24" s="21">
        <f>H25+H26+H27</f>
        <v>278517.6</v>
      </c>
      <c r="I24" s="161"/>
      <c r="J24" s="143"/>
      <c r="K24" s="143"/>
      <c r="L24" s="160"/>
    </row>
    <row r="25" spans="1:12" ht="12.75" customHeight="1">
      <c r="A25" s="33" t="s">
        <v>38</v>
      </c>
      <c r="B25" s="145" t="s">
        <v>30</v>
      </c>
      <c r="C25" s="145"/>
      <c r="D25" s="145"/>
      <c r="E25" s="20" t="s">
        <v>12</v>
      </c>
      <c r="F25" s="21">
        <f>F39+F42+F45+F49+F53+F56+F59+F62+F67+F70+F73+F76+F79+F82+F85+F88+F95+F100+F103+F109+F113</f>
        <v>263899.3</v>
      </c>
      <c r="G25" s="21">
        <f>G39+G42+G45+G49+G53+G56+G59+G62+G67+G70+G73+G76+G79+G82+G85+G88+G95+G100+G103+G109+G113</f>
        <v>270177.6</v>
      </c>
      <c r="H25" s="21">
        <f>H39+H42+H45+H49+H53+H56+H59+H62+H67+H70+H73+H76+H79+H82+H85+H88+H95+H100+H103+H109+H113</f>
        <v>274317.6</v>
      </c>
      <c r="I25" s="161"/>
      <c r="J25" s="143"/>
      <c r="K25" s="143"/>
      <c r="L25" s="160"/>
    </row>
    <row r="26" spans="1:12" ht="12.75" customHeight="1">
      <c r="A26" s="33" t="s">
        <v>21</v>
      </c>
      <c r="B26" s="145" t="s">
        <v>16</v>
      </c>
      <c r="C26" s="145"/>
      <c r="D26" s="145"/>
      <c r="E26" s="20" t="s">
        <v>12</v>
      </c>
      <c r="F26" s="21">
        <f>F46+F104+F63</f>
        <v>2240</v>
      </c>
      <c r="G26" s="21">
        <f>G46+G104+G63</f>
        <v>3150</v>
      </c>
      <c r="H26" s="21">
        <f>H46+H104+H63</f>
        <v>4200</v>
      </c>
      <c r="I26" s="161"/>
      <c r="J26" s="143"/>
      <c r="K26" s="143"/>
      <c r="L26" s="160"/>
    </row>
    <row r="27" spans="1:12" ht="12.75" customHeight="1">
      <c r="A27" s="33" t="s">
        <v>22</v>
      </c>
      <c r="B27" s="145" t="s">
        <v>19</v>
      </c>
      <c r="C27" s="145"/>
      <c r="D27" s="145"/>
      <c r="E27" s="20" t="s">
        <v>12</v>
      </c>
      <c r="F27" s="21"/>
      <c r="G27" s="21"/>
      <c r="H27" s="21"/>
      <c r="I27" s="161"/>
      <c r="J27" s="143"/>
      <c r="K27" s="143"/>
      <c r="L27" s="160"/>
    </row>
    <row r="28" spans="1:12" ht="12.75" customHeight="1">
      <c r="A28" s="33" t="s">
        <v>23</v>
      </c>
      <c r="B28" s="145" t="s">
        <v>31</v>
      </c>
      <c r="C28" s="145"/>
      <c r="D28" s="145"/>
      <c r="E28" s="20" t="s">
        <v>12</v>
      </c>
      <c r="F28" s="21">
        <f>F29+F31</f>
        <v>6700</v>
      </c>
      <c r="G28" s="21">
        <f>G29+G31</f>
        <v>7580</v>
      </c>
      <c r="H28" s="21">
        <f>H29+H31</f>
        <v>8300</v>
      </c>
      <c r="I28" s="161"/>
      <c r="J28" s="143"/>
      <c r="K28" s="143"/>
      <c r="L28" s="160"/>
    </row>
    <row r="29" spans="1:12" ht="12" customHeight="1">
      <c r="A29" s="32" t="s">
        <v>24</v>
      </c>
      <c r="B29" s="145" t="s">
        <v>32</v>
      </c>
      <c r="C29" s="145"/>
      <c r="D29" s="145"/>
      <c r="E29" s="20" t="s">
        <v>12</v>
      </c>
      <c r="F29" s="21">
        <f>F90+F97+F106</f>
        <v>6700</v>
      </c>
      <c r="G29" s="21">
        <f>G90+G97+G106</f>
        <v>7580</v>
      </c>
      <c r="H29" s="21">
        <f>H90+H97+H106</f>
        <v>8300</v>
      </c>
      <c r="I29" s="161"/>
      <c r="J29" s="143"/>
      <c r="K29" s="143"/>
      <c r="L29" s="160"/>
    </row>
    <row r="30" spans="1:12" ht="12.75" customHeight="1">
      <c r="A30" s="33" t="s">
        <v>25</v>
      </c>
      <c r="B30" s="145" t="s">
        <v>33</v>
      </c>
      <c r="C30" s="145"/>
      <c r="D30" s="145"/>
      <c r="E30" s="20" t="s">
        <v>12</v>
      </c>
      <c r="F30" s="21"/>
      <c r="G30" s="21"/>
      <c r="H30" s="21"/>
      <c r="I30" s="161"/>
      <c r="J30" s="143"/>
      <c r="K30" s="143"/>
      <c r="L30" s="160"/>
    </row>
    <row r="31" spans="1:12" ht="12.75" customHeight="1">
      <c r="A31" s="33" t="s">
        <v>26</v>
      </c>
      <c r="B31" s="168" t="s">
        <v>34</v>
      </c>
      <c r="C31" s="168"/>
      <c r="D31" s="168"/>
      <c r="E31" s="20" t="s">
        <v>12</v>
      </c>
      <c r="F31" s="21"/>
      <c r="G31" s="21"/>
      <c r="H31" s="21"/>
      <c r="I31" s="161"/>
      <c r="J31" s="143"/>
      <c r="K31" s="143"/>
      <c r="L31" s="160"/>
    </row>
    <row r="32" spans="1:12" ht="12.75" customHeight="1">
      <c r="A32" s="33" t="s">
        <v>27</v>
      </c>
      <c r="B32" s="168" t="s">
        <v>18</v>
      </c>
      <c r="C32" s="168"/>
      <c r="D32" s="168"/>
      <c r="E32" s="20" t="s">
        <v>12</v>
      </c>
      <c r="F32" s="21"/>
      <c r="G32" s="21"/>
      <c r="H32" s="21"/>
      <c r="I32" s="161"/>
      <c r="J32" s="143"/>
      <c r="K32" s="143"/>
      <c r="L32" s="160"/>
    </row>
    <row r="33" spans="1:12" ht="12.75" customHeight="1">
      <c r="A33" s="33" t="s">
        <v>28</v>
      </c>
      <c r="B33" s="145" t="s">
        <v>35</v>
      </c>
      <c r="C33" s="145"/>
      <c r="D33" s="145"/>
      <c r="E33" s="20" t="s">
        <v>12</v>
      </c>
      <c r="F33" s="21"/>
      <c r="G33" s="21"/>
      <c r="H33" s="21"/>
      <c r="I33" s="161"/>
      <c r="J33" s="143"/>
      <c r="K33" s="143"/>
      <c r="L33" s="160"/>
    </row>
    <row r="34" spans="1:12" ht="12.75" customHeight="1">
      <c r="A34" s="33" t="s">
        <v>29</v>
      </c>
      <c r="B34" s="145" t="s">
        <v>17</v>
      </c>
      <c r="C34" s="145"/>
      <c r="D34" s="145"/>
      <c r="E34" s="20" t="s">
        <v>12</v>
      </c>
      <c r="F34" s="21">
        <f>F91</f>
        <v>0</v>
      </c>
      <c r="G34" s="21">
        <f>G91</f>
        <v>0</v>
      </c>
      <c r="H34" s="21">
        <f>H91</f>
        <v>0</v>
      </c>
      <c r="I34" s="161"/>
      <c r="J34" s="143"/>
      <c r="K34" s="143"/>
      <c r="L34" s="160"/>
    </row>
    <row r="35" spans="1:12" ht="12.75">
      <c r="A35" s="34" t="s">
        <v>43</v>
      </c>
      <c r="B35" s="167" t="s">
        <v>98</v>
      </c>
      <c r="C35" s="167"/>
      <c r="D35" s="167"/>
      <c r="E35" s="22" t="s">
        <v>12</v>
      </c>
      <c r="F35" s="23">
        <f>F36+F50+F64+F92+F110</f>
        <v>272839.3</v>
      </c>
      <c r="G35" s="23">
        <f>G36+G50+G64+G92+G110</f>
        <v>280907.6</v>
      </c>
      <c r="H35" s="23">
        <f>H36+H50+H64+H92+H110</f>
        <v>286817.6</v>
      </c>
      <c r="I35" s="19" t="s">
        <v>13</v>
      </c>
      <c r="J35" s="16" t="s">
        <v>13</v>
      </c>
      <c r="K35" s="16" t="s">
        <v>13</v>
      </c>
      <c r="L35" s="30" t="s">
        <v>13</v>
      </c>
    </row>
    <row r="36" spans="1:12" ht="12.75">
      <c r="A36" s="31" t="s">
        <v>44</v>
      </c>
      <c r="B36" s="135" t="s">
        <v>99</v>
      </c>
      <c r="C36" s="135"/>
      <c r="D36" s="135"/>
      <c r="E36" s="24" t="s">
        <v>12</v>
      </c>
      <c r="F36" s="25">
        <f>F37+F40+F43+F47</f>
        <v>19731.5</v>
      </c>
      <c r="G36" s="25">
        <f>G37+G40+G43+G47</f>
        <v>19900</v>
      </c>
      <c r="H36" s="25">
        <f>H37+H40+H43+H47</f>
        <v>20570</v>
      </c>
      <c r="I36" s="26" t="s">
        <v>13</v>
      </c>
      <c r="J36" s="27" t="s">
        <v>13</v>
      </c>
      <c r="K36" s="27" t="s">
        <v>13</v>
      </c>
      <c r="L36" s="35" t="s">
        <v>13</v>
      </c>
    </row>
    <row r="37" spans="1:12" ht="12.75">
      <c r="A37" s="32"/>
      <c r="B37" s="117" t="s">
        <v>20</v>
      </c>
      <c r="C37" s="117"/>
      <c r="D37" s="117"/>
      <c r="E37" s="82" t="s">
        <v>12</v>
      </c>
      <c r="F37" s="83">
        <f aca="true" t="shared" si="0" ref="F37:H48">F38</f>
        <v>16459.2</v>
      </c>
      <c r="G37" s="83">
        <f t="shared" si="0"/>
        <v>17000</v>
      </c>
      <c r="H37" s="83">
        <f t="shared" si="0"/>
        <v>17500</v>
      </c>
      <c r="I37" s="119" t="s">
        <v>84</v>
      </c>
      <c r="J37" s="128">
        <v>8</v>
      </c>
      <c r="K37" s="128">
        <v>8</v>
      </c>
      <c r="L37" s="130">
        <v>8</v>
      </c>
    </row>
    <row r="38" spans="1:12" ht="12.75">
      <c r="A38" s="132" t="s">
        <v>45</v>
      </c>
      <c r="B38" s="118" t="s">
        <v>166</v>
      </c>
      <c r="C38" s="133" t="s">
        <v>82</v>
      </c>
      <c r="D38" s="134" t="s">
        <v>157</v>
      </c>
      <c r="E38" s="84" t="s">
        <v>39</v>
      </c>
      <c r="F38" s="85">
        <f t="shared" si="0"/>
        <v>16459.2</v>
      </c>
      <c r="G38" s="85">
        <f t="shared" si="0"/>
        <v>17000</v>
      </c>
      <c r="H38" s="85">
        <f t="shared" si="0"/>
        <v>17500</v>
      </c>
      <c r="I38" s="119"/>
      <c r="J38" s="129"/>
      <c r="K38" s="129"/>
      <c r="L38" s="131"/>
    </row>
    <row r="39" spans="1:12" ht="12.75">
      <c r="A39" s="132"/>
      <c r="B39" s="118"/>
      <c r="C39" s="133"/>
      <c r="D39" s="134"/>
      <c r="E39" s="86" t="s">
        <v>38</v>
      </c>
      <c r="F39" s="85">
        <v>16459.2</v>
      </c>
      <c r="G39" s="85">
        <v>17000</v>
      </c>
      <c r="H39" s="85">
        <v>17500</v>
      </c>
      <c r="I39" s="119"/>
      <c r="J39" s="129"/>
      <c r="K39" s="129"/>
      <c r="L39" s="131"/>
    </row>
    <row r="40" spans="1:12" ht="12.75">
      <c r="A40" s="32"/>
      <c r="B40" s="117" t="s">
        <v>20</v>
      </c>
      <c r="C40" s="117"/>
      <c r="D40" s="117"/>
      <c r="E40" s="82" t="s">
        <v>12</v>
      </c>
      <c r="F40" s="83">
        <f t="shared" si="0"/>
        <v>769</v>
      </c>
      <c r="G40" s="83">
        <f t="shared" si="0"/>
        <v>300</v>
      </c>
      <c r="H40" s="83">
        <f t="shared" si="0"/>
        <v>350</v>
      </c>
      <c r="I40" s="119" t="s">
        <v>101</v>
      </c>
      <c r="J40" s="128">
        <v>7</v>
      </c>
      <c r="K40" s="128">
        <v>8</v>
      </c>
      <c r="L40" s="130">
        <v>8</v>
      </c>
    </row>
    <row r="41" spans="1:12" ht="12.75">
      <c r="A41" s="132" t="s">
        <v>86</v>
      </c>
      <c r="B41" s="118" t="s">
        <v>167</v>
      </c>
      <c r="C41" s="133" t="s">
        <v>82</v>
      </c>
      <c r="D41" s="134" t="s">
        <v>157</v>
      </c>
      <c r="E41" s="84" t="s">
        <v>39</v>
      </c>
      <c r="F41" s="85">
        <f t="shared" si="0"/>
        <v>769</v>
      </c>
      <c r="G41" s="85">
        <f t="shared" si="0"/>
        <v>300</v>
      </c>
      <c r="H41" s="85">
        <f t="shared" si="0"/>
        <v>350</v>
      </c>
      <c r="I41" s="119"/>
      <c r="J41" s="129"/>
      <c r="K41" s="129"/>
      <c r="L41" s="131"/>
    </row>
    <row r="42" spans="1:12" ht="12.75">
      <c r="A42" s="132"/>
      <c r="B42" s="118"/>
      <c r="C42" s="133"/>
      <c r="D42" s="134"/>
      <c r="E42" s="86" t="s">
        <v>38</v>
      </c>
      <c r="F42" s="85">
        <v>769</v>
      </c>
      <c r="G42" s="85">
        <v>300</v>
      </c>
      <c r="H42" s="85">
        <v>350</v>
      </c>
      <c r="I42" s="119"/>
      <c r="J42" s="129"/>
      <c r="K42" s="129"/>
      <c r="L42" s="131"/>
    </row>
    <row r="43" spans="1:12" ht="15.75" customHeight="1">
      <c r="A43" s="32"/>
      <c r="B43" s="117" t="s">
        <v>20</v>
      </c>
      <c r="C43" s="117"/>
      <c r="D43" s="117"/>
      <c r="E43" s="82" t="s">
        <v>12</v>
      </c>
      <c r="F43" s="83">
        <f t="shared" si="0"/>
        <v>934.3</v>
      </c>
      <c r="G43" s="83">
        <f t="shared" si="0"/>
        <v>1000</v>
      </c>
      <c r="H43" s="83">
        <f t="shared" si="0"/>
        <v>1100</v>
      </c>
      <c r="I43" s="119" t="s">
        <v>85</v>
      </c>
      <c r="J43" s="128">
        <v>7</v>
      </c>
      <c r="K43" s="128">
        <v>7</v>
      </c>
      <c r="L43" s="130">
        <v>7</v>
      </c>
    </row>
    <row r="44" spans="1:12" ht="12.75" customHeight="1">
      <c r="A44" s="132" t="s">
        <v>87</v>
      </c>
      <c r="B44" s="118" t="s">
        <v>168</v>
      </c>
      <c r="C44" s="133" t="s">
        <v>82</v>
      </c>
      <c r="D44" s="134" t="s">
        <v>157</v>
      </c>
      <c r="E44" s="84" t="s">
        <v>39</v>
      </c>
      <c r="F44" s="85">
        <f>F45+F46</f>
        <v>934.3</v>
      </c>
      <c r="G44" s="85">
        <f>G45+G46</f>
        <v>1000</v>
      </c>
      <c r="H44" s="85">
        <f>H45+H46</f>
        <v>1100</v>
      </c>
      <c r="I44" s="119"/>
      <c r="J44" s="129"/>
      <c r="K44" s="129"/>
      <c r="L44" s="131"/>
    </row>
    <row r="45" spans="1:12" ht="13.5" customHeight="1">
      <c r="A45" s="132"/>
      <c r="B45" s="118"/>
      <c r="C45" s="133"/>
      <c r="D45" s="134"/>
      <c r="E45" s="86" t="s">
        <v>38</v>
      </c>
      <c r="F45" s="85">
        <v>834.3</v>
      </c>
      <c r="G45" s="85">
        <v>850</v>
      </c>
      <c r="H45" s="85">
        <v>900</v>
      </c>
      <c r="I45" s="119"/>
      <c r="J45" s="129"/>
      <c r="K45" s="129"/>
      <c r="L45" s="131"/>
    </row>
    <row r="46" spans="1:12" ht="13.5" customHeight="1">
      <c r="A46" s="132"/>
      <c r="B46" s="118"/>
      <c r="C46" s="133"/>
      <c r="D46" s="134"/>
      <c r="E46" s="86" t="s">
        <v>21</v>
      </c>
      <c r="F46" s="85">
        <v>100</v>
      </c>
      <c r="G46" s="85">
        <v>150</v>
      </c>
      <c r="H46" s="85">
        <v>200</v>
      </c>
      <c r="I46" s="119"/>
      <c r="J46" s="129"/>
      <c r="K46" s="129"/>
      <c r="L46" s="131"/>
    </row>
    <row r="47" spans="1:12" ht="12.75">
      <c r="A47" s="32"/>
      <c r="B47" s="117" t="s">
        <v>20</v>
      </c>
      <c r="C47" s="117"/>
      <c r="D47" s="117"/>
      <c r="E47" s="82" t="s">
        <v>12</v>
      </c>
      <c r="F47" s="83">
        <f t="shared" si="0"/>
        <v>1569</v>
      </c>
      <c r="G47" s="83">
        <f t="shared" si="0"/>
        <v>1600</v>
      </c>
      <c r="H47" s="83">
        <f t="shared" si="0"/>
        <v>1620</v>
      </c>
      <c r="I47" s="119" t="s">
        <v>177</v>
      </c>
      <c r="J47" s="128">
        <v>8</v>
      </c>
      <c r="K47" s="128">
        <v>8</v>
      </c>
      <c r="L47" s="130">
        <v>8</v>
      </c>
    </row>
    <row r="48" spans="1:12" ht="12.75">
      <c r="A48" s="132" t="s">
        <v>88</v>
      </c>
      <c r="B48" s="118" t="s">
        <v>83</v>
      </c>
      <c r="C48" s="133" t="s">
        <v>82</v>
      </c>
      <c r="D48" s="134" t="s">
        <v>157</v>
      </c>
      <c r="E48" s="84" t="s">
        <v>39</v>
      </c>
      <c r="F48" s="85">
        <f t="shared" si="0"/>
        <v>1569</v>
      </c>
      <c r="G48" s="85">
        <f t="shared" si="0"/>
        <v>1600</v>
      </c>
      <c r="H48" s="85">
        <f t="shared" si="0"/>
        <v>1620</v>
      </c>
      <c r="I48" s="119"/>
      <c r="J48" s="129"/>
      <c r="K48" s="129"/>
      <c r="L48" s="131"/>
    </row>
    <row r="49" spans="1:12" ht="12.75">
      <c r="A49" s="132"/>
      <c r="B49" s="118"/>
      <c r="C49" s="133"/>
      <c r="D49" s="134"/>
      <c r="E49" s="86" t="s">
        <v>38</v>
      </c>
      <c r="F49" s="85">
        <v>1569</v>
      </c>
      <c r="G49" s="85">
        <v>1600</v>
      </c>
      <c r="H49" s="85">
        <v>1620</v>
      </c>
      <c r="I49" s="119"/>
      <c r="J49" s="129"/>
      <c r="K49" s="129"/>
      <c r="L49" s="131"/>
    </row>
    <row r="50" spans="1:12" ht="12.75">
      <c r="A50" s="31" t="s">
        <v>46</v>
      </c>
      <c r="B50" s="135" t="s">
        <v>47</v>
      </c>
      <c r="C50" s="135"/>
      <c r="D50" s="135"/>
      <c r="E50" s="24" t="s">
        <v>12</v>
      </c>
      <c r="F50" s="25">
        <f>F51+F54+F57+F60</f>
        <v>28967.2</v>
      </c>
      <c r="G50" s="25">
        <f>G51+G54+G57+G60</f>
        <v>28735</v>
      </c>
      <c r="H50" s="25">
        <f>H51+H54+H57+H60</f>
        <v>30055</v>
      </c>
      <c r="I50" s="76" t="s">
        <v>13</v>
      </c>
      <c r="J50" s="27" t="s">
        <v>13</v>
      </c>
      <c r="K50" s="27" t="s">
        <v>13</v>
      </c>
      <c r="L50" s="35" t="s">
        <v>13</v>
      </c>
    </row>
    <row r="51" spans="1:12" ht="12.75">
      <c r="A51" s="31"/>
      <c r="B51" s="117" t="s">
        <v>20</v>
      </c>
      <c r="C51" s="117"/>
      <c r="D51" s="117"/>
      <c r="E51" s="82" t="s">
        <v>12</v>
      </c>
      <c r="F51" s="87">
        <f aca="true" t="shared" si="1" ref="F51:H52">F52</f>
        <v>23926.4</v>
      </c>
      <c r="G51" s="87">
        <f t="shared" si="1"/>
        <v>24210</v>
      </c>
      <c r="H51" s="87">
        <f t="shared" si="1"/>
        <v>25500</v>
      </c>
      <c r="I51" s="119" t="s">
        <v>102</v>
      </c>
      <c r="J51" s="120">
        <v>11</v>
      </c>
      <c r="K51" s="120">
        <v>11</v>
      </c>
      <c r="L51" s="122">
        <v>11</v>
      </c>
    </row>
    <row r="52" spans="1:12" ht="15" customHeight="1">
      <c r="A52" s="132" t="s">
        <v>48</v>
      </c>
      <c r="B52" s="114" t="s">
        <v>72</v>
      </c>
      <c r="C52" s="133" t="s">
        <v>75</v>
      </c>
      <c r="D52" s="116" t="s">
        <v>158</v>
      </c>
      <c r="E52" s="88" t="s">
        <v>39</v>
      </c>
      <c r="F52" s="89">
        <f t="shared" si="1"/>
        <v>23926.4</v>
      </c>
      <c r="G52" s="89">
        <f t="shared" si="1"/>
        <v>24210</v>
      </c>
      <c r="H52" s="89">
        <f t="shared" si="1"/>
        <v>25500</v>
      </c>
      <c r="I52" s="119"/>
      <c r="J52" s="120"/>
      <c r="K52" s="120"/>
      <c r="L52" s="122"/>
    </row>
    <row r="53" spans="1:12" ht="15.75" customHeight="1">
      <c r="A53" s="132"/>
      <c r="B53" s="114"/>
      <c r="C53" s="133"/>
      <c r="D53" s="116"/>
      <c r="E53" s="90" t="s">
        <v>38</v>
      </c>
      <c r="F53" s="89">
        <v>23926.4</v>
      </c>
      <c r="G53" s="89">
        <v>24210</v>
      </c>
      <c r="H53" s="89">
        <v>25500</v>
      </c>
      <c r="I53" s="119"/>
      <c r="J53" s="120"/>
      <c r="K53" s="120"/>
      <c r="L53" s="122"/>
    </row>
    <row r="54" spans="1:12" ht="12.75">
      <c r="A54" s="31"/>
      <c r="B54" s="117" t="s">
        <v>20</v>
      </c>
      <c r="C54" s="117"/>
      <c r="D54" s="117"/>
      <c r="E54" s="82" t="s">
        <v>12</v>
      </c>
      <c r="F54" s="87">
        <f aca="true" t="shared" si="2" ref="F54:H55">F55</f>
        <v>3946.8</v>
      </c>
      <c r="G54" s="87">
        <f t="shared" si="2"/>
        <v>4120</v>
      </c>
      <c r="H54" s="87">
        <f t="shared" si="2"/>
        <v>4150</v>
      </c>
      <c r="I54" s="119" t="s">
        <v>159</v>
      </c>
      <c r="J54" s="120">
        <v>100</v>
      </c>
      <c r="K54" s="120">
        <v>100</v>
      </c>
      <c r="L54" s="122">
        <v>100</v>
      </c>
    </row>
    <row r="55" spans="1:12" ht="15" customHeight="1">
      <c r="A55" s="132" t="s">
        <v>79</v>
      </c>
      <c r="B55" s="114" t="s">
        <v>73</v>
      </c>
      <c r="C55" s="133" t="s">
        <v>75</v>
      </c>
      <c r="D55" s="116" t="s">
        <v>158</v>
      </c>
      <c r="E55" s="88" t="s">
        <v>39</v>
      </c>
      <c r="F55" s="89">
        <f t="shared" si="2"/>
        <v>3946.8</v>
      </c>
      <c r="G55" s="89">
        <f t="shared" si="2"/>
        <v>4120</v>
      </c>
      <c r="H55" s="89">
        <f t="shared" si="2"/>
        <v>4150</v>
      </c>
      <c r="I55" s="119"/>
      <c r="J55" s="120"/>
      <c r="K55" s="120"/>
      <c r="L55" s="122"/>
    </row>
    <row r="56" spans="1:12" ht="15.75" customHeight="1">
      <c r="A56" s="132"/>
      <c r="B56" s="114"/>
      <c r="C56" s="133"/>
      <c r="D56" s="116"/>
      <c r="E56" s="90" t="s">
        <v>38</v>
      </c>
      <c r="F56" s="89">
        <v>3946.8</v>
      </c>
      <c r="G56" s="89">
        <v>4120</v>
      </c>
      <c r="H56" s="89">
        <v>4150</v>
      </c>
      <c r="I56" s="119"/>
      <c r="J56" s="120"/>
      <c r="K56" s="120"/>
      <c r="L56" s="122"/>
    </row>
    <row r="57" spans="1:12" ht="12.75">
      <c r="A57" s="31"/>
      <c r="B57" s="117" t="s">
        <v>20</v>
      </c>
      <c r="C57" s="117"/>
      <c r="D57" s="117"/>
      <c r="E57" s="82" t="s">
        <v>12</v>
      </c>
      <c r="F57" s="87">
        <f aca="true" t="shared" si="3" ref="F57:H58">F58</f>
        <v>664</v>
      </c>
      <c r="G57" s="87">
        <f t="shared" si="3"/>
        <v>305</v>
      </c>
      <c r="H57" s="87">
        <f t="shared" si="3"/>
        <v>305</v>
      </c>
      <c r="I57" s="119" t="s">
        <v>77</v>
      </c>
      <c r="J57" s="120">
        <v>6</v>
      </c>
      <c r="K57" s="120">
        <v>6</v>
      </c>
      <c r="L57" s="122">
        <v>8</v>
      </c>
    </row>
    <row r="58" spans="1:12" ht="12.75">
      <c r="A58" s="132" t="s">
        <v>80</v>
      </c>
      <c r="B58" s="114" t="s">
        <v>74</v>
      </c>
      <c r="C58" s="133" t="s">
        <v>75</v>
      </c>
      <c r="D58" s="116" t="s">
        <v>158</v>
      </c>
      <c r="E58" s="88" t="s">
        <v>39</v>
      </c>
      <c r="F58" s="89">
        <f t="shared" si="3"/>
        <v>664</v>
      </c>
      <c r="G58" s="89">
        <f t="shared" si="3"/>
        <v>305</v>
      </c>
      <c r="H58" s="89">
        <f t="shared" si="3"/>
        <v>305</v>
      </c>
      <c r="I58" s="119"/>
      <c r="J58" s="120"/>
      <c r="K58" s="120"/>
      <c r="L58" s="122"/>
    </row>
    <row r="59" spans="1:12" ht="12.75">
      <c r="A59" s="132"/>
      <c r="B59" s="114"/>
      <c r="C59" s="133"/>
      <c r="D59" s="116"/>
      <c r="E59" s="91" t="s">
        <v>38</v>
      </c>
      <c r="F59" s="89">
        <v>664</v>
      </c>
      <c r="G59" s="89">
        <v>305</v>
      </c>
      <c r="H59" s="89">
        <v>305</v>
      </c>
      <c r="I59" s="119"/>
      <c r="J59" s="120"/>
      <c r="K59" s="120"/>
      <c r="L59" s="122"/>
    </row>
    <row r="60" spans="1:12" ht="15.75" customHeight="1">
      <c r="A60" s="32"/>
      <c r="B60" s="117" t="s">
        <v>20</v>
      </c>
      <c r="C60" s="117"/>
      <c r="D60" s="117"/>
      <c r="E60" s="82" t="s">
        <v>12</v>
      </c>
      <c r="F60" s="87">
        <f>F61</f>
        <v>430</v>
      </c>
      <c r="G60" s="87">
        <f>G61</f>
        <v>100</v>
      </c>
      <c r="H60" s="87">
        <f>H61</f>
        <v>100</v>
      </c>
      <c r="I60" s="119" t="s">
        <v>78</v>
      </c>
      <c r="J60" s="120">
        <v>5</v>
      </c>
      <c r="K60" s="120">
        <v>5</v>
      </c>
      <c r="L60" s="122">
        <v>2</v>
      </c>
    </row>
    <row r="61" spans="1:12" ht="12.75">
      <c r="A61" s="132" t="s">
        <v>81</v>
      </c>
      <c r="B61" s="114" t="s">
        <v>76</v>
      </c>
      <c r="C61" s="118" t="s">
        <v>75</v>
      </c>
      <c r="D61" s="116" t="s">
        <v>158</v>
      </c>
      <c r="E61" s="92" t="s">
        <v>39</v>
      </c>
      <c r="F61" s="89">
        <f>F63+F62</f>
        <v>430</v>
      </c>
      <c r="G61" s="89">
        <f>G63+G62</f>
        <v>100</v>
      </c>
      <c r="H61" s="89">
        <f>H63+H62</f>
        <v>100</v>
      </c>
      <c r="I61" s="119"/>
      <c r="J61" s="120"/>
      <c r="K61" s="120"/>
      <c r="L61" s="122"/>
    </row>
    <row r="62" spans="1:12" ht="12.75">
      <c r="A62" s="132"/>
      <c r="B62" s="114"/>
      <c r="C62" s="118"/>
      <c r="D62" s="116"/>
      <c r="E62" s="90" t="s">
        <v>38</v>
      </c>
      <c r="F62" s="89">
        <v>290</v>
      </c>
      <c r="G62" s="89">
        <v>100</v>
      </c>
      <c r="H62" s="89">
        <v>100</v>
      </c>
      <c r="I62" s="119"/>
      <c r="J62" s="120"/>
      <c r="K62" s="120"/>
      <c r="L62" s="122"/>
    </row>
    <row r="63" spans="1:12" ht="12.75">
      <c r="A63" s="132"/>
      <c r="B63" s="114"/>
      <c r="C63" s="118"/>
      <c r="D63" s="116"/>
      <c r="E63" s="90" t="s">
        <v>21</v>
      </c>
      <c r="F63" s="89">
        <v>140</v>
      </c>
      <c r="G63" s="89"/>
      <c r="H63" s="89"/>
      <c r="I63" s="119"/>
      <c r="J63" s="120"/>
      <c r="K63" s="120"/>
      <c r="L63" s="122"/>
    </row>
    <row r="64" spans="1:12" ht="12.75">
      <c r="A64" s="31" t="s">
        <v>49</v>
      </c>
      <c r="B64" s="135" t="s">
        <v>160</v>
      </c>
      <c r="C64" s="135"/>
      <c r="D64" s="135"/>
      <c r="E64" s="24" t="s">
        <v>12</v>
      </c>
      <c r="F64" s="25">
        <f>F65+F68+F71+F74+F77+F80+F83+F86</f>
        <v>14132.6</v>
      </c>
      <c r="G64" s="25">
        <f>G65+G68+G71+G74+G77+G80+G83+G86</f>
        <v>14080.6</v>
      </c>
      <c r="H64" s="25">
        <f>H65+H68+H71+H74+H77+H80+H83+H86</f>
        <v>14080.6</v>
      </c>
      <c r="I64" s="26" t="s">
        <v>13</v>
      </c>
      <c r="J64" s="27" t="s">
        <v>13</v>
      </c>
      <c r="K64" s="27" t="s">
        <v>13</v>
      </c>
      <c r="L64" s="35" t="s">
        <v>13</v>
      </c>
    </row>
    <row r="65" spans="1:12" ht="12.75">
      <c r="A65" s="37"/>
      <c r="B65" s="117" t="s">
        <v>20</v>
      </c>
      <c r="C65" s="117"/>
      <c r="D65" s="117"/>
      <c r="E65" s="82" t="s">
        <v>12</v>
      </c>
      <c r="F65" s="87">
        <f aca="true" t="shared" si="4" ref="F65:H66">F66</f>
        <v>1141.8</v>
      </c>
      <c r="G65" s="87">
        <f t="shared" si="4"/>
        <v>1163.8</v>
      </c>
      <c r="H65" s="87">
        <f t="shared" si="4"/>
        <v>1163.8</v>
      </c>
      <c r="I65" s="119" t="s">
        <v>71</v>
      </c>
      <c r="J65" s="120">
        <v>1</v>
      </c>
      <c r="K65" s="120">
        <v>1</v>
      </c>
      <c r="L65" s="122">
        <v>1</v>
      </c>
    </row>
    <row r="66" spans="1:12" ht="12.75">
      <c r="A66" s="132" t="s">
        <v>50</v>
      </c>
      <c r="B66" s="114" t="s">
        <v>55</v>
      </c>
      <c r="C66" s="114" t="s">
        <v>40</v>
      </c>
      <c r="D66" s="116" t="s">
        <v>193</v>
      </c>
      <c r="E66" s="84" t="s">
        <v>39</v>
      </c>
      <c r="F66" s="85">
        <f t="shared" si="4"/>
        <v>1141.8</v>
      </c>
      <c r="G66" s="85">
        <f t="shared" si="4"/>
        <v>1163.8</v>
      </c>
      <c r="H66" s="85">
        <f t="shared" si="4"/>
        <v>1163.8</v>
      </c>
      <c r="I66" s="119"/>
      <c r="J66" s="120"/>
      <c r="K66" s="120"/>
      <c r="L66" s="122"/>
    </row>
    <row r="67" spans="1:12" ht="23.25" customHeight="1">
      <c r="A67" s="132"/>
      <c r="B67" s="114"/>
      <c r="C67" s="114"/>
      <c r="D67" s="116"/>
      <c r="E67" s="86" t="s">
        <v>38</v>
      </c>
      <c r="F67" s="85">
        <v>1141.8</v>
      </c>
      <c r="G67" s="89">
        <v>1163.8</v>
      </c>
      <c r="H67" s="89">
        <v>1163.8</v>
      </c>
      <c r="I67" s="119"/>
      <c r="J67" s="120"/>
      <c r="K67" s="120"/>
      <c r="L67" s="122"/>
    </row>
    <row r="68" spans="1:12" ht="12.75">
      <c r="A68" s="32"/>
      <c r="B68" s="117" t="s">
        <v>20</v>
      </c>
      <c r="C68" s="117"/>
      <c r="D68" s="117"/>
      <c r="E68" s="82" t="s">
        <v>12</v>
      </c>
      <c r="F68" s="87">
        <f aca="true" t="shared" si="5" ref="F68:H69">F69</f>
        <v>1977.4</v>
      </c>
      <c r="G68" s="87">
        <f t="shared" si="5"/>
        <v>1923.4</v>
      </c>
      <c r="H68" s="87">
        <f t="shared" si="5"/>
        <v>1923.4</v>
      </c>
      <c r="I68" s="119" t="s">
        <v>71</v>
      </c>
      <c r="J68" s="120">
        <v>1</v>
      </c>
      <c r="K68" s="120">
        <v>1</v>
      </c>
      <c r="L68" s="122">
        <v>1</v>
      </c>
    </row>
    <row r="69" spans="1:12" ht="16.5" customHeight="1">
      <c r="A69" s="132" t="s">
        <v>51</v>
      </c>
      <c r="B69" s="114" t="s">
        <v>56</v>
      </c>
      <c r="C69" s="115" t="s">
        <v>40</v>
      </c>
      <c r="D69" s="116" t="s">
        <v>194</v>
      </c>
      <c r="E69" s="84" t="s">
        <v>39</v>
      </c>
      <c r="F69" s="85">
        <f t="shared" si="5"/>
        <v>1977.4</v>
      </c>
      <c r="G69" s="85">
        <f t="shared" si="5"/>
        <v>1923.4</v>
      </c>
      <c r="H69" s="85">
        <f t="shared" si="5"/>
        <v>1923.4</v>
      </c>
      <c r="I69" s="119"/>
      <c r="J69" s="120"/>
      <c r="K69" s="120"/>
      <c r="L69" s="122"/>
    </row>
    <row r="70" spans="1:12" ht="15" customHeight="1">
      <c r="A70" s="132"/>
      <c r="B70" s="114"/>
      <c r="C70" s="115"/>
      <c r="D70" s="116"/>
      <c r="E70" s="86" t="s">
        <v>38</v>
      </c>
      <c r="F70" s="85">
        <v>1977.4</v>
      </c>
      <c r="G70" s="89">
        <v>1923.4</v>
      </c>
      <c r="H70" s="89">
        <v>1923.4</v>
      </c>
      <c r="I70" s="119"/>
      <c r="J70" s="120"/>
      <c r="K70" s="120"/>
      <c r="L70" s="122"/>
    </row>
    <row r="71" spans="1:12" ht="12.75">
      <c r="A71" s="38"/>
      <c r="B71" s="117" t="s">
        <v>20</v>
      </c>
      <c r="C71" s="117"/>
      <c r="D71" s="117"/>
      <c r="E71" s="82" t="s">
        <v>12</v>
      </c>
      <c r="F71" s="87">
        <f aca="true" t="shared" si="6" ref="F71:H72">F72</f>
        <v>2260.4</v>
      </c>
      <c r="G71" s="87">
        <f t="shared" si="6"/>
        <v>2260.4</v>
      </c>
      <c r="H71" s="87">
        <f t="shared" si="6"/>
        <v>2260.4</v>
      </c>
      <c r="I71" s="119" t="s">
        <v>71</v>
      </c>
      <c r="J71" s="120">
        <v>1</v>
      </c>
      <c r="K71" s="120">
        <v>1</v>
      </c>
      <c r="L71" s="122">
        <v>1</v>
      </c>
    </row>
    <row r="72" spans="1:12" ht="12.75">
      <c r="A72" s="132" t="s">
        <v>200</v>
      </c>
      <c r="B72" s="114" t="s">
        <v>57</v>
      </c>
      <c r="C72" s="115" t="s">
        <v>40</v>
      </c>
      <c r="D72" s="116" t="s">
        <v>195</v>
      </c>
      <c r="E72" s="84" t="s">
        <v>39</v>
      </c>
      <c r="F72" s="85">
        <f t="shared" si="6"/>
        <v>2260.4</v>
      </c>
      <c r="G72" s="85">
        <f t="shared" si="6"/>
        <v>2260.4</v>
      </c>
      <c r="H72" s="85">
        <f t="shared" si="6"/>
        <v>2260.4</v>
      </c>
      <c r="I72" s="119"/>
      <c r="J72" s="120"/>
      <c r="K72" s="120"/>
      <c r="L72" s="122"/>
    </row>
    <row r="73" spans="1:12" ht="21" customHeight="1">
      <c r="A73" s="132"/>
      <c r="B73" s="114"/>
      <c r="C73" s="115"/>
      <c r="D73" s="116"/>
      <c r="E73" s="86" t="s">
        <v>38</v>
      </c>
      <c r="F73" s="85">
        <v>2260.4</v>
      </c>
      <c r="G73" s="89">
        <v>2260.4</v>
      </c>
      <c r="H73" s="89">
        <v>2260.4</v>
      </c>
      <c r="I73" s="119"/>
      <c r="J73" s="120"/>
      <c r="K73" s="120"/>
      <c r="L73" s="122"/>
    </row>
    <row r="74" spans="1:12" ht="12.75">
      <c r="A74" s="32"/>
      <c r="B74" s="117" t="s">
        <v>20</v>
      </c>
      <c r="C74" s="117"/>
      <c r="D74" s="117"/>
      <c r="E74" s="82" t="s">
        <v>12</v>
      </c>
      <c r="F74" s="87">
        <f aca="true" t="shared" si="7" ref="F74:H75">F75</f>
        <v>1001.7</v>
      </c>
      <c r="G74" s="87">
        <f t="shared" si="7"/>
        <v>1001.7</v>
      </c>
      <c r="H74" s="87">
        <f t="shared" si="7"/>
        <v>1001.7</v>
      </c>
      <c r="I74" s="119" t="s">
        <v>71</v>
      </c>
      <c r="J74" s="120">
        <v>1</v>
      </c>
      <c r="K74" s="120">
        <v>1</v>
      </c>
      <c r="L74" s="122">
        <v>1</v>
      </c>
    </row>
    <row r="75" spans="1:12" ht="17.25" customHeight="1">
      <c r="A75" s="132" t="s">
        <v>52</v>
      </c>
      <c r="B75" s="114" t="s">
        <v>58</v>
      </c>
      <c r="C75" s="114" t="s">
        <v>40</v>
      </c>
      <c r="D75" s="116" t="s">
        <v>196</v>
      </c>
      <c r="E75" s="84" t="s">
        <v>39</v>
      </c>
      <c r="F75" s="85">
        <f t="shared" si="7"/>
        <v>1001.7</v>
      </c>
      <c r="G75" s="85">
        <f t="shared" si="7"/>
        <v>1001.7</v>
      </c>
      <c r="H75" s="85">
        <f t="shared" si="7"/>
        <v>1001.7</v>
      </c>
      <c r="I75" s="119"/>
      <c r="J75" s="120"/>
      <c r="K75" s="120"/>
      <c r="L75" s="122"/>
    </row>
    <row r="76" spans="1:12" ht="17.25" customHeight="1">
      <c r="A76" s="132"/>
      <c r="B76" s="114"/>
      <c r="C76" s="114"/>
      <c r="D76" s="116"/>
      <c r="E76" s="86" t="s">
        <v>38</v>
      </c>
      <c r="F76" s="85">
        <v>1001.7</v>
      </c>
      <c r="G76" s="89">
        <v>1001.7</v>
      </c>
      <c r="H76" s="89">
        <v>1001.7</v>
      </c>
      <c r="I76" s="119"/>
      <c r="J76" s="120"/>
      <c r="K76" s="120"/>
      <c r="L76" s="122"/>
    </row>
    <row r="77" spans="1:12" ht="12.75">
      <c r="A77" s="32"/>
      <c r="B77" s="117" t="s">
        <v>20</v>
      </c>
      <c r="C77" s="117"/>
      <c r="D77" s="117"/>
      <c r="E77" s="82" t="s">
        <v>12</v>
      </c>
      <c r="F77" s="87">
        <f aca="true" t="shared" si="8" ref="F77:H78">F78</f>
        <v>2510.6</v>
      </c>
      <c r="G77" s="87">
        <f t="shared" si="8"/>
        <v>2490.6</v>
      </c>
      <c r="H77" s="87">
        <f t="shared" si="8"/>
        <v>2490.6</v>
      </c>
      <c r="I77" s="119" t="s">
        <v>71</v>
      </c>
      <c r="J77" s="120">
        <v>1</v>
      </c>
      <c r="K77" s="120">
        <v>1</v>
      </c>
      <c r="L77" s="122">
        <v>1</v>
      </c>
    </row>
    <row r="78" spans="1:12" ht="15" customHeight="1">
      <c r="A78" s="132" t="s">
        <v>201</v>
      </c>
      <c r="B78" s="114" t="s">
        <v>59</v>
      </c>
      <c r="C78" s="114" t="s">
        <v>40</v>
      </c>
      <c r="D78" s="116" t="s">
        <v>193</v>
      </c>
      <c r="E78" s="84" t="s">
        <v>39</v>
      </c>
      <c r="F78" s="85">
        <f t="shared" si="8"/>
        <v>2510.6</v>
      </c>
      <c r="G78" s="85">
        <f t="shared" si="8"/>
        <v>2490.6</v>
      </c>
      <c r="H78" s="85">
        <f t="shared" si="8"/>
        <v>2490.6</v>
      </c>
      <c r="I78" s="119"/>
      <c r="J78" s="120"/>
      <c r="K78" s="120"/>
      <c r="L78" s="122"/>
    </row>
    <row r="79" spans="1:12" ht="17.25" customHeight="1">
      <c r="A79" s="132"/>
      <c r="B79" s="114"/>
      <c r="C79" s="114"/>
      <c r="D79" s="116"/>
      <c r="E79" s="86" t="s">
        <v>38</v>
      </c>
      <c r="F79" s="85">
        <v>2510.6</v>
      </c>
      <c r="G79" s="89">
        <v>2490.6</v>
      </c>
      <c r="H79" s="89">
        <v>2490.6</v>
      </c>
      <c r="I79" s="119"/>
      <c r="J79" s="120"/>
      <c r="K79" s="120"/>
      <c r="L79" s="122"/>
    </row>
    <row r="80" spans="1:12" ht="12.75">
      <c r="A80" s="32"/>
      <c r="B80" s="117" t="s">
        <v>20</v>
      </c>
      <c r="C80" s="117"/>
      <c r="D80" s="117"/>
      <c r="E80" s="82" t="s">
        <v>12</v>
      </c>
      <c r="F80" s="87">
        <f aca="true" t="shared" si="9" ref="F80:H81">F81</f>
        <v>1285.2</v>
      </c>
      <c r="G80" s="87">
        <f t="shared" si="9"/>
        <v>1285.2</v>
      </c>
      <c r="H80" s="87">
        <f t="shared" si="9"/>
        <v>1285.2</v>
      </c>
      <c r="I80" s="119" t="s">
        <v>71</v>
      </c>
      <c r="J80" s="121">
        <v>1</v>
      </c>
      <c r="K80" s="120">
        <v>1</v>
      </c>
      <c r="L80" s="122">
        <v>1</v>
      </c>
    </row>
    <row r="81" spans="1:12" ht="12.75" customHeight="1">
      <c r="A81" s="132" t="s">
        <v>53</v>
      </c>
      <c r="B81" s="114" t="s">
        <v>60</v>
      </c>
      <c r="C81" s="114" t="s">
        <v>40</v>
      </c>
      <c r="D81" s="116" t="s">
        <v>198</v>
      </c>
      <c r="E81" s="84" t="s">
        <v>39</v>
      </c>
      <c r="F81" s="85">
        <f t="shared" si="9"/>
        <v>1285.2</v>
      </c>
      <c r="G81" s="85">
        <f t="shared" si="9"/>
        <v>1285.2</v>
      </c>
      <c r="H81" s="85">
        <f t="shared" si="9"/>
        <v>1285.2</v>
      </c>
      <c r="I81" s="119"/>
      <c r="J81" s="121"/>
      <c r="K81" s="120"/>
      <c r="L81" s="122"/>
    </row>
    <row r="82" spans="1:12" ht="21" customHeight="1">
      <c r="A82" s="132"/>
      <c r="B82" s="114"/>
      <c r="C82" s="114"/>
      <c r="D82" s="116"/>
      <c r="E82" s="86" t="s">
        <v>38</v>
      </c>
      <c r="F82" s="85">
        <v>1285.2</v>
      </c>
      <c r="G82" s="89">
        <v>1285.2</v>
      </c>
      <c r="H82" s="89">
        <v>1285.2</v>
      </c>
      <c r="I82" s="119"/>
      <c r="J82" s="121"/>
      <c r="K82" s="120"/>
      <c r="L82" s="122"/>
    </row>
    <row r="83" spans="1:12" ht="12.75">
      <c r="A83" s="31"/>
      <c r="B83" s="117" t="s">
        <v>20</v>
      </c>
      <c r="C83" s="117"/>
      <c r="D83" s="117"/>
      <c r="E83" s="82" t="s">
        <v>12</v>
      </c>
      <c r="F83" s="87">
        <f aca="true" t="shared" si="10" ref="F83:H84">F84</f>
        <v>2066</v>
      </c>
      <c r="G83" s="87">
        <f t="shared" si="10"/>
        <v>2066</v>
      </c>
      <c r="H83" s="87">
        <f t="shared" si="10"/>
        <v>2066</v>
      </c>
      <c r="I83" s="119" t="s">
        <v>71</v>
      </c>
      <c r="J83" s="120">
        <v>1</v>
      </c>
      <c r="K83" s="120">
        <v>1</v>
      </c>
      <c r="L83" s="122">
        <v>1</v>
      </c>
    </row>
    <row r="84" spans="1:12" ht="12.75" customHeight="1">
      <c r="A84" s="132" t="s">
        <v>54</v>
      </c>
      <c r="B84" s="114" t="s">
        <v>61</v>
      </c>
      <c r="C84" s="114" t="s">
        <v>40</v>
      </c>
      <c r="D84" s="116" t="s">
        <v>196</v>
      </c>
      <c r="E84" s="84" t="s">
        <v>39</v>
      </c>
      <c r="F84" s="85">
        <f t="shared" si="10"/>
        <v>2066</v>
      </c>
      <c r="G84" s="85">
        <f t="shared" si="10"/>
        <v>2066</v>
      </c>
      <c r="H84" s="85">
        <f t="shared" si="10"/>
        <v>2066</v>
      </c>
      <c r="I84" s="119"/>
      <c r="J84" s="120"/>
      <c r="K84" s="120"/>
      <c r="L84" s="122"/>
    </row>
    <row r="85" spans="1:12" ht="18.75" customHeight="1">
      <c r="A85" s="132"/>
      <c r="B85" s="114"/>
      <c r="C85" s="114"/>
      <c r="D85" s="116"/>
      <c r="E85" s="86" t="s">
        <v>38</v>
      </c>
      <c r="F85" s="85">
        <v>2066</v>
      </c>
      <c r="G85" s="89">
        <v>2066</v>
      </c>
      <c r="H85" s="89">
        <v>2066</v>
      </c>
      <c r="I85" s="119"/>
      <c r="J85" s="120"/>
      <c r="K85" s="120"/>
      <c r="L85" s="122"/>
    </row>
    <row r="86" spans="1:12" ht="12.75">
      <c r="A86" s="32"/>
      <c r="B86" s="117" t="s">
        <v>20</v>
      </c>
      <c r="C86" s="117"/>
      <c r="D86" s="117"/>
      <c r="E86" s="82" t="s">
        <v>12</v>
      </c>
      <c r="F86" s="93">
        <f>F87+F89+F91</f>
        <v>1889.5</v>
      </c>
      <c r="G86" s="93">
        <f>G87+G89+G91</f>
        <v>1889.5</v>
      </c>
      <c r="H86" s="93">
        <f>H87+H89+H91</f>
        <v>1889.5</v>
      </c>
      <c r="I86" s="119" t="s">
        <v>71</v>
      </c>
      <c r="J86" s="120">
        <v>1</v>
      </c>
      <c r="K86" s="120">
        <v>1</v>
      </c>
      <c r="L86" s="122">
        <v>1</v>
      </c>
    </row>
    <row r="87" spans="1:12" ht="12.75">
      <c r="A87" s="132" t="s">
        <v>197</v>
      </c>
      <c r="B87" s="114" t="s">
        <v>62</v>
      </c>
      <c r="C87" s="114" t="s">
        <v>40</v>
      </c>
      <c r="D87" s="116" t="s">
        <v>196</v>
      </c>
      <c r="E87" s="84" t="s">
        <v>39</v>
      </c>
      <c r="F87" s="85">
        <f>F88</f>
        <v>1289.5</v>
      </c>
      <c r="G87" s="85">
        <f>G88</f>
        <v>1389.5</v>
      </c>
      <c r="H87" s="85">
        <f>H88</f>
        <v>1489.5</v>
      </c>
      <c r="I87" s="119"/>
      <c r="J87" s="120"/>
      <c r="K87" s="120"/>
      <c r="L87" s="122"/>
    </row>
    <row r="88" spans="1:12" ht="12.75">
      <c r="A88" s="132"/>
      <c r="B88" s="114"/>
      <c r="C88" s="114"/>
      <c r="D88" s="116"/>
      <c r="E88" s="86" t="s">
        <v>38</v>
      </c>
      <c r="F88" s="85">
        <v>1289.5</v>
      </c>
      <c r="G88" s="89">
        <v>1389.5</v>
      </c>
      <c r="H88" s="89">
        <v>1489.5</v>
      </c>
      <c r="I88" s="119"/>
      <c r="J88" s="120"/>
      <c r="K88" s="120"/>
      <c r="L88" s="122"/>
    </row>
    <row r="89" spans="1:12" ht="12.75">
      <c r="A89" s="132"/>
      <c r="B89" s="114"/>
      <c r="C89" s="114"/>
      <c r="D89" s="116"/>
      <c r="E89" s="94" t="s">
        <v>23</v>
      </c>
      <c r="F89" s="85">
        <f>F90</f>
        <v>600</v>
      </c>
      <c r="G89" s="85">
        <f>G90</f>
        <v>500</v>
      </c>
      <c r="H89" s="85">
        <f>H90</f>
        <v>400</v>
      </c>
      <c r="I89" s="119"/>
      <c r="J89" s="120"/>
      <c r="K89" s="120"/>
      <c r="L89" s="122"/>
    </row>
    <row r="90" spans="1:12" ht="12.75">
      <c r="A90" s="132"/>
      <c r="B90" s="114"/>
      <c r="C90" s="114"/>
      <c r="D90" s="116"/>
      <c r="E90" s="86" t="s">
        <v>24</v>
      </c>
      <c r="F90" s="85">
        <v>600</v>
      </c>
      <c r="G90" s="89">
        <v>500</v>
      </c>
      <c r="H90" s="89">
        <v>400</v>
      </c>
      <c r="I90" s="119"/>
      <c r="J90" s="120"/>
      <c r="K90" s="120"/>
      <c r="L90" s="122"/>
    </row>
    <row r="91" spans="1:12" ht="12.75">
      <c r="A91" s="132"/>
      <c r="B91" s="114"/>
      <c r="C91" s="114"/>
      <c r="D91" s="116"/>
      <c r="E91" s="94" t="s">
        <v>29</v>
      </c>
      <c r="F91" s="89"/>
      <c r="G91" s="89"/>
      <c r="H91" s="89"/>
      <c r="I91" s="119"/>
      <c r="J91" s="120"/>
      <c r="K91" s="120"/>
      <c r="L91" s="122"/>
    </row>
    <row r="92" spans="1:12" ht="12.75">
      <c r="A92" s="31" t="s">
        <v>64</v>
      </c>
      <c r="B92" s="135" t="s">
        <v>66</v>
      </c>
      <c r="C92" s="135"/>
      <c r="D92" s="135"/>
      <c r="E92" s="24" t="s">
        <v>12</v>
      </c>
      <c r="F92" s="25">
        <f>F93+F98+F101+F107</f>
        <v>209996</v>
      </c>
      <c r="G92" s="25">
        <f>G93+G98+G101+G107</f>
        <v>218180</v>
      </c>
      <c r="H92" s="25">
        <f>H93+H98+H101+H107</f>
        <v>222100</v>
      </c>
      <c r="I92" s="26" t="s">
        <v>13</v>
      </c>
      <c r="J92" s="27" t="s">
        <v>13</v>
      </c>
      <c r="K92" s="27" t="s">
        <v>13</v>
      </c>
      <c r="L92" s="35" t="s">
        <v>13</v>
      </c>
    </row>
    <row r="93" spans="1:12" ht="12.75">
      <c r="A93" s="77"/>
      <c r="B93" s="117" t="s">
        <v>20</v>
      </c>
      <c r="C93" s="117"/>
      <c r="D93" s="117"/>
      <c r="E93" s="82" t="s">
        <v>12</v>
      </c>
      <c r="F93" s="87">
        <f>F94+F96</f>
        <v>175286</v>
      </c>
      <c r="G93" s="87">
        <f>G94+G96</f>
        <v>181700</v>
      </c>
      <c r="H93" s="87">
        <f>H94+H96</f>
        <v>183500</v>
      </c>
      <c r="I93" s="119" t="s">
        <v>91</v>
      </c>
      <c r="J93" s="172">
        <v>172</v>
      </c>
      <c r="K93" s="172">
        <v>171</v>
      </c>
      <c r="L93" s="171">
        <v>170</v>
      </c>
    </row>
    <row r="94" spans="1:12" ht="12.75">
      <c r="A94" s="137" t="s">
        <v>65</v>
      </c>
      <c r="B94" s="114" t="s">
        <v>90</v>
      </c>
      <c r="C94" s="114" t="s">
        <v>82</v>
      </c>
      <c r="D94" s="116" t="s">
        <v>158</v>
      </c>
      <c r="E94" s="84" t="s">
        <v>39</v>
      </c>
      <c r="F94" s="85">
        <f>F95</f>
        <v>169536</v>
      </c>
      <c r="G94" s="85">
        <f>G95</f>
        <v>175000</v>
      </c>
      <c r="H94" s="85">
        <f>H95</f>
        <v>176000</v>
      </c>
      <c r="I94" s="119"/>
      <c r="J94" s="172"/>
      <c r="K94" s="172"/>
      <c r="L94" s="171"/>
    </row>
    <row r="95" spans="1:12" ht="12.75">
      <c r="A95" s="137"/>
      <c r="B95" s="114"/>
      <c r="C95" s="114"/>
      <c r="D95" s="116"/>
      <c r="E95" s="86" t="s">
        <v>38</v>
      </c>
      <c r="F95" s="85">
        <v>169536</v>
      </c>
      <c r="G95" s="89">
        <v>175000</v>
      </c>
      <c r="H95" s="89">
        <v>176000</v>
      </c>
      <c r="I95" s="119"/>
      <c r="J95" s="172"/>
      <c r="K95" s="172"/>
      <c r="L95" s="171"/>
    </row>
    <row r="96" spans="1:12" ht="12.75">
      <c r="A96" s="137"/>
      <c r="B96" s="114"/>
      <c r="C96" s="114"/>
      <c r="D96" s="116"/>
      <c r="E96" s="84" t="s">
        <v>23</v>
      </c>
      <c r="F96" s="85">
        <f>F97</f>
        <v>5750</v>
      </c>
      <c r="G96" s="85">
        <f>G97</f>
        <v>6700</v>
      </c>
      <c r="H96" s="85">
        <f>H97</f>
        <v>7500</v>
      </c>
      <c r="I96" s="119"/>
      <c r="J96" s="172"/>
      <c r="K96" s="172"/>
      <c r="L96" s="171"/>
    </row>
    <row r="97" spans="1:12" ht="12.75">
      <c r="A97" s="137"/>
      <c r="B97" s="114"/>
      <c r="C97" s="114"/>
      <c r="D97" s="116"/>
      <c r="E97" s="86" t="s">
        <v>24</v>
      </c>
      <c r="F97" s="85">
        <v>5750</v>
      </c>
      <c r="G97" s="89">
        <v>6700</v>
      </c>
      <c r="H97" s="89">
        <v>7500</v>
      </c>
      <c r="I97" s="119"/>
      <c r="J97" s="172"/>
      <c r="K97" s="172"/>
      <c r="L97" s="171"/>
    </row>
    <row r="98" spans="1:12" ht="12.75">
      <c r="A98" s="77"/>
      <c r="B98" s="117" t="s">
        <v>20</v>
      </c>
      <c r="C98" s="117"/>
      <c r="D98" s="117"/>
      <c r="E98" s="82" t="s">
        <v>12</v>
      </c>
      <c r="F98" s="87">
        <f aca="true" t="shared" si="11" ref="F98:H99">F99</f>
        <v>740</v>
      </c>
      <c r="G98" s="87">
        <f t="shared" si="11"/>
        <v>600</v>
      </c>
      <c r="H98" s="87">
        <f t="shared" si="11"/>
        <v>700</v>
      </c>
      <c r="I98" s="119" t="s">
        <v>101</v>
      </c>
      <c r="J98" s="172">
        <v>60</v>
      </c>
      <c r="K98" s="172">
        <v>80</v>
      </c>
      <c r="L98" s="171">
        <v>100</v>
      </c>
    </row>
    <row r="99" spans="1:12" ht="12.75">
      <c r="A99" s="137" t="s">
        <v>93</v>
      </c>
      <c r="B99" s="114" t="s">
        <v>169</v>
      </c>
      <c r="C99" s="114" t="s">
        <v>82</v>
      </c>
      <c r="D99" s="116" t="s">
        <v>158</v>
      </c>
      <c r="E99" s="84" t="s">
        <v>39</v>
      </c>
      <c r="F99" s="85">
        <f t="shared" si="11"/>
        <v>740</v>
      </c>
      <c r="G99" s="85">
        <f t="shared" si="11"/>
        <v>600</v>
      </c>
      <c r="H99" s="85">
        <f t="shared" si="11"/>
        <v>700</v>
      </c>
      <c r="I99" s="119"/>
      <c r="J99" s="172"/>
      <c r="K99" s="172"/>
      <c r="L99" s="171"/>
    </row>
    <row r="100" spans="1:12" ht="12.75">
      <c r="A100" s="137"/>
      <c r="B100" s="114"/>
      <c r="C100" s="114"/>
      <c r="D100" s="116"/>
      <c r="E100" s="86" t="s">
        <v>38</v>
      </c>
      <c r="F100" s="85">
        <v>740</v>
      </c>
      <c r="G100" s="89">
        <v>600</v>
      </c>
      <c r="H100" s="89">
        <v>700</v>
      </c>
      <c r="I100" s="119"/>
      <c r="J100" s="172"/>
      <c r="K100" s="172"/>
      <c r="L100" s="171"/>
    </row>
    <row r="101" spans="1:12" ht="12.75">
      <c r="A101" s="77"/>
      <c r="B101" s="117" t="s">
        <v>20</v>
      </c>
      <c r="C101" s="117"/>
      <c r="D101" s="117"/>
      <c r="E101" s="82" t="s">
        <v>12</v>
      </c>
      <c r="F101" s="87">
        <f>F102+F105</f>
        <v>9470</v>
      </c>
      <c r="G101" s="87">
        <f>G102+G105</f>
        <v>10880</v>
      </c>
      <c r="H101" s="87">
        <f>H102+H105</f>
        <v>12400</v>
      </c>
      <c r="I101" s="119" t="s">
        <v>92</v>
      </c>
      <c r="J101" s="172">
        <v>167</v>
      </c>
      <c r="K101" s="172">
        <v>170</v>
      </c>
      <c r="L101" s="171">
        <v>170</v>
      </c>
    </row>
    <row r="102" spans="1:12" ht="12.75">
      <c r="A102" s="137" t="s">
        <v>94</v>
      </c>
      <c r="B102" s="114" t="s">
        <v>89</v>
      </c>
      <c r="C102" s="114" t="s">
        <v>82</v>
      </c>
      <c r="D102" s="116" t="s">
        <v>158</v>
      </c>
      <c r="E102" s="84" t="s">
        <v>39</v>
      </c>
      <c r="F102" s="85">
        <f>F103+F104</f>
        <v>9120</v>
      </c>
      <c r="G102" s="85">
        <f>G103+G104</f>
        <v>10500</v>
      </c>
      <c r="H102" s="85">
        <f>H103+H104</f>
        <v>12000</v>
      </c>
      <c r="I102" s="119"/>
      <c r="J102" s="172"/>
      <c r="K102" s="172"/>
      <c r="L102" s="171"/>
    </row>
    <row r="103" spans="1:12" ht="12.75">
      <c r="A103" s="137"/>
      <c r="B103" s="114"/>
      <c r="C103" s="114"/>
      <c r="D103" s="116"/>
      <c r="E103" s="86" t="s">
        <v>38</v>
      </c>
      <c r="F103" s="85">
        <v>7120</v>
      </c>
      <c r="G103" s="89">
        <v>7500</v>
      </c>
      <c r="H103" s="89">
        <v>8000</v>
      </c>
      <c r="I103" s="119"/>
      <c r="J103" s="172"/>
      <c r="K103" s="172"/>
      <c r="L103" s="171"/>
    </row>
    <row r="104" spans="1:12" ht="12.75">
      <c r="A104" s="137"/>
      <c r="B104" s="114"/>
      <c r="C104" s="114"/>
      <c r="D104" s="116"/>
      <c r="E104" s="86" t="s">
        <v>21</v>
      </c>
      <c r="F104" s="85">
        <v>2000</v>
      </c>
      <c r="G104" s="89">
        <v>3000</v>
      </c>
      <c r="H104" s="89">
        <v>4000</v>
      </c>
      <c r="I104" s="119"/>
      <c r="J104" s="172"/>
      <c r="K104" s="172"/>
      <c r="L104" s="171"/>
    </row>
    <row r="105" spans="1:12" ht="12.75">
      <c r="A105" s="137"/>
      <c r="B105" s="114"/>
      <c r="C105" s="114"/>
      <c r="D105" s="116"/>
      <c r="E105" s="84" t="s">
        <v>23</v>
      </c>
      <c r="F105" s="85">
        <f>F106</f>
        <v>350</v>
      </c>
      <c r="G105" s="85">
        <f>G106</f>
        <v>380</v>
      </c>
      <c r="H105" s="85">
        <f>H106</f>
        <v>400</v>
      </c>
      <c r="I105" s="119"/>
      <c r="J105" s="172"/>
      <c r="K105" s="172"/>
      <c r="L105" s="171"/>
    </row>
    <row r="106" spans="1:12" ht="12.75">
      <c r="A106" s="137"/>
      <c r="B106" s="114"/>
      <c r="C106" s="114"/>
      <c r="D106" s="116"/>
      <c r="E106" s="86" t="s">
        <v>24</v>
      </c>
      <c r="F106" s="85">
        <v>350</v>
      </c>
      <c r="G106" s="89">
        <v>380</v>
      </c>
      <c r="H106" s="89">
        <v>400</v>
      </c>
      <c r="I106" s="119"/>
      <c r="J106" s="172"/>
      <c r="K106" s="172"/>
      <c r="L106" s="171"/>
    </row>
    <row r="107" spans="1:12" ht="12.75" customHeight="1">
      <c r="A107" s="81"/>
      <c r="B107" s="117" t="s">
        <v>20</v>
      </c>
      <c r="C107" s="117"/>
      <c r="D107" s="117"/>
      <c r="E107" s="82" t="s">
        <v>12</v>
      </c>
      <c r="F107" s="93">
        <f aca="true" t="shared" si="12" ref="F107:H108">F108</f>
        <v>24500</v>
      </c>
      <c r="G107" s="93">
        <f t="shared" si="12"/>
        <v>25000</v>
      </c>
      <c r="H107" s="93">
        <f t="shared" si="12"/>
        <v>25500</v>
      </c>
      <c r="I107" s="119" t="s">
        <v>179</v>
      </c>
      <c r="J107" s="123">
        <v>164</v>
      </c>
      <c r="K107" s="123">
        <v>164</v>
      </c>
      <c r="L107" s="124">
        <v>164</v>
      </c>
    </row>
    <row r="108" spans="1:12" ht="12.75">
      <c r="A108" s="137" t="s">
        <v>95</v>
      </c>
      <c r="B108" s="114" t="s">
        <v>178</v>
      </c>
      <c r="C108" s="114" t="s">
        <v>82</v>
      </c>
      <c r="D108" s="116" t="s">
        <v>158</v>
      </c>
      <c r="E108" s="94" t="s">
        <v>39</v>
      </c>
      <c r="F108" s="85">
        <f t="shared" si="12"/>
        <v>24500</v>
      </c>
      <c r="G108" s="89">
        <f t="shared" si="12"/>
        <v>25000</v>
      </c>
      <c r="H108" s="89">
        <f t="shared" si="12"/>
        <v>25500</v>
      </c>
      <c r="I108" s="119"/>
      <c r="J108" s="123"/>
      <c r="K108" s="123"/>
      <c r="L108" s="124"/>
    </row>
    <row r="109" spans="1:12" ht="12.75">
      <c r="A109" s="137"/>
      <c r="B109" s="114"/>
      <c r="C109" s="114"/>
      <c r="D109" s="116"/>
      <c r="E109" s="86" t="s">
        <v>38</v>
      </c>
      <c r="F109" s="85">
        <v>24500</v>
      </c>
      <c r="G109" s="89">
        <v>25000</v>
      </c>
      <c r="H109" s="89">
        <v>25500</v>
      </c>
      <c r="I109" s="119"/>
      <c r="J109" s="123"/>
      <c r="K109" s="123"/>
      <c r="L109" s="124"/>
    </row>
    <row r="110" spans="1:12" ht="12.75">
      <c r="A110" s="31" t="s">
        <v>63</v>
      </c>
      <c r="B110" s="135" t="s">
        <v>67</v>
      </c>
      <c r="C110" s="135"/>
      <c r="D110" s="135"/>
      <c r="E110" s="24" t="s">
        <v>12</v>
      </c>
      <c r="F110" s="25">
        <f>F111</f>
        <v>12</v>
      </c>
      <c r="G110" s="25">
        <f>G111</f>
        <v>12</v>
      </c>
      <c r="H110" s="25">
        <f>H111</f>
        <v>12</v>
      </c>
      <c r="I110" s="26" t="s">
        <v>13</v>
      </c>
      <c r="J110" s="27" t="s">
        <v>13</v>
      </c>
      <c r="K110" s="27" t="s">
        <v>13</v>
      </c>
      <c r="L110" s="35" t="s">
        <v>13</v>
      </c>
    </row>
    <row r="111" spans="1:12" ht="12.75">
      <c r="A111" s="39"/>
      <c r="B111" s="117" t="s">
        <v>20</v>
      </c>
      <c r="C111" s="117"/>
      <c r="D111" s="117"/>
      <c r="E111" s="82" t="s">
        <v>12</v>
      </c>
      <c r="F111" s="87">
        <f aca="true" t="shared" si="13" ref="F111:H112">F112</f>
        <v>12</v>
      </c>
      <c r="G111" s="89">
        <f t="shared" si="13"/>
        <v>12</v>
      </c>
      <c r="H111" s="89">
        <f t="shared" si="13"/>
        <v>12</v>
      </c>
      <c r="I111" s="119" t="s">
        <v>70</v>
      </c>
      <c r="J111" s="120">
        <v>1</v>
      </c>
      <c r="K111" s="120">
        <v>1</v>
      </c>
      <c r="L111" s="122">
        <v>1</v>
      </c>
    </row>
    <row r="112" spans="1:12" ht="12.75">
      <c r="A112" s="137" t="s">
        <v>68</v>
      </c>
      <c r="B112" s="114" t="s">
        <v>69</v>
      </c>
      <c r="C112" s="114" t="s">
        <v>164</v>
      </c>
      <c r="D112" s="116" t="s">
        <v>199</v>
      </c>
      <c r="E112" s="84" t="s">
        <v>39</v>
      </c>
      <c r="F112" s="85">
        <f t="shared" si="13"/>
        <v>12</v>
      </c>
      <c r="G112" s="85">
        <f t="shared" si="13"/>
        <v>12</v>
      </c>
      <c r="H112" s="85">
        <f t="shared" si="13"/>
        <v>12</v>
      </c>
      <c r="I112" s="119"/>
      <c r="J112" s="120"/>
      <c r="K112" s="120"/>
      <c r="L112" s="122"/>
    </row>
    <row r="113" spans="1:12" ht="13.5" thickBot="1">
      <c r="A113" s="138"/>
      <c r="B113" s="139"/>
      <c r="C113" s="139"/>
      <c r="D113" s="140"/>
      <c r="E113" s="95" t="s">
        <v>38</v>
      </c>
      <c r="F113" s="96">
        <v>12</v>
      </c>
      <c r="G113" s="96">
        <v>12</v>
      </c>
      <c r="H113" s="96">
        <v>12</v>
      </c>
      <c r="I113" s="141"/>
      <c r="J113" s="142"/>
      <c r="K113" s="142"/>
      <c r="L113" s="136"/>
    </row>
    <row r="114" spans="9:12" ht="12.75" customHeight="1">
      <c r="I114"/>
      <c r="J114"/>
      <c r="K114"/>
      <c r="L114"/>
    </row>
    <row r="115" spans="1:12" ht="12.75" customHeight="1">
      <c r="A115" s="125" t="s">
        <v>161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1:12" ht="17.25" customHeight="1">
      <c r="A116" s="126" t="s">
        <v>97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1:12" ht="15" customHeight="1">
      <c r="A117" s="127" t="s">
        <v>170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9:12" ht="12.75" customHeight="1">
      <c r="I118"/>
      <c r="J118"/>
      <c r="K118"/>
      <c r="L118"/>
    </row>
    <row r="119" spans="6:12" ht="12.75" customHeight="1">
      <c r="F119" s="75"/>
      <c r="I119"/>
      <c r="J119"/>
      <c r="K119"/>
      <c r="L119"/>
    </row>
    <row r="120" spans="9:12" ht="12.75" customHeight="1">
      <c r="I120"/>
      <c r="J120"/>
      <c r="K120"/>
      <c r="L120"/>
    </row>
    <row r="121" spans="9:12" ht="12.75" customHeight="1">
      <c r="I121"/>
      <c r="J121"/>
      <c r="K121"/>
      <c r="L121"/>
    </row>
    <row r="122" spans="9:12" ht="12.75" customHeight="1">
      <c r="I122"/>
      <c r="J122"/>
      <c r="K122"/>
      <c r="L122"/>
    </row>
    <row r="123" spans="9:12" ht="12.75" customHeight="1">
      <c r="I123"/>
      <c r="J123"/>
      <c r="K123"/>
      <c r="L123"/>
    </row>
    <row r="124" spans="9:12" ht="12.75" customHeight="1">
      <c r="I124"/>
      <c r="J124"/>
      <c r="K124"/>
      <c r="L124"/>
    </row>
    <row r="125" spans="9:12" ht="12.75" customHeight="1">
      <c r="I125"/>
      <c r="J125"/>
      <c r="K125"/>
      <c r="L125"/>
    </row>
    <row r="126" spans="9:12" ht="12.75" customHeight="1">
      <c r="I126"/>
      <c r="J126"/>
      <c r="K126"/>
      <c r="L126"/>
    </row>
    <row r="127" spans="9:12" ht="12.75" customHeight="1">
      <c r="I127"/>
      <c r="J127"/>
      <c r="K127"/>
      <c r="L127"/>
    </row>
    <row r="128" spans="9:12" ht="12.75" customHeight="1">
      <c r="I128"/>
      <c r="J128"/>
      <c r="K128"/>
      <c r="L128"/>
    </row>
    <row r="129" spans="9:12" ht="12.75" customHeight="1">
      <c r="I129"/>
      <c r="J129"/>
      <c r="K129"/>
      <c r="L129"/>
    </row>
    <row r="130" spans="9:12" ht="12.75" customHeight="1">
      <c r="I130"/>
      <c r="J130"/>
      <c r="K130"/>
      <c r="L130"/>
    </row>
    <row r="131" spans="9:12" ht="12.75">
      <c r="I131"/>
      <c r="J131"/>
      <c r="K131"/>
      <c r="L131"/>
    </row>
    <row r="145" ht="12.75" customHeight="1"/>
    <row r="146" ht="12.75" customHeight="1"/>
    <row r="231" ht="12.75" customHeight="1"/>
    <row r="234" ht="12.75" customHeight="1"/>
    <row r="252" ht="12.75" customHeight="1"/>
    <row r="253" ht="12.75" customHeight="1"/>
    <row r="260" ht="12.75" customHeight="1"/>
    <row r="362" ht="12.75" customHeight="1"/>
    <row r="365" ht="12.75" customHeight="1"/>
    <row r="368" ht="12.75" customHeight="1"/>
    <row r="371" ht="12.75" customHeight="1"/>
  </sheetData>
  <sheetProtection/>
  <mergeCells count="235">
    <mergeCell ref="A61:A63"/>
    <mergeCell ref="A108:A109"/>
    <mergeCell ref="J101:J106"/>
    <mergeCell ref="K101:K106"/>
    <mergeCell ref="L101:L106"/>
    <mergeCell ref="A102:A106"/>
    <mergeCell ref="B102:B106"/>
    <mergeCell ref="C102:C106"/>
    <mergeCell ref="D102:D106"/>
    <mergeCell ref="J98:J100"/>
    <mergeCell ref="K98:K100"/>
    <mergeCell ref="L98:L100"/>
    <mergeCell ref="A99:A100"/>
    <mergeCell ref="B99:B100"/>
    <mergeCell ref="C99:C100"/>
    <mergeCell ref="D99:D100"/>
    <mergeCell ref="B98:D98"/>
    <mergeCell ref="I98:I100"/>
    <mergeCell ref="J65:J67"/>
    <mergeCell ref="K65:K67"/>
    <mergeCell ref="L65:L67"/>
    <mergeCell ref="L86:L91"/>
    <mergeCell ref="J83:J85"/>
    <mergeCell ref="K83:K85"/>
    <mergeCell ref="L83:L85"/>
    <mergeCell ref="L74:L76"/>
    <mergeCell ref="K71:K73"/>
    <mergeCell ref="L71:L73"/>
    <mergeCell ref="B101:D101"/>
    <mergeCell ref="I101:I106"/>
    <mergeCell ref="B93:D93"/>
    <mergeCell ref="I93:I97"/>
    <mergeCell ref="B83:D83"/>
    <mergeCell ref="D87:D91"/>
    <mergeCell ref="I86:I91"/>
    <mergeCell ref="L93:L97"/>
    <mergeCell ref="A94:A97"/>
    <mergeCell ref="B94:B97"/>
    <mergeCell ref="C94:C97"/>
    <mergeCell ref="D94:D97"/>
    <mergeCell ref="J93:J97"/>
    <mergeCell ref="K93:K97"/>
    <mergeCell ref="J86:J91"/>
    <mergeCell ref="K86:K91"/>
    <mergeCell ref="A84:A85"/>
    <mergeCell ref="B84:B85"/>
    <mergeCell ref="C84:C85"/>
    <mergeCell ref="D84:D85"/>
    <mergeCell ref="A87:A91"/>
    <mergeCell ref="B87:B91"/>
    <mergeCell ref="C87:C91"/>
    <mergeCell ref="I83:I85"/>
    <mergeCell ref="A81:A82"/>
    <mergeCell ref="B81:B82"/>
    <mergeCell ref="C81:C82"/>
    <mergeCell ref="D81:D82"/>
    <mergeCell ref="K80:K82"/>
    <mergeCell ref="L80:L82"/>
    <mergeCell ref="B80:D80"/>
    <mergeCell ref="L77:L79"/>
    <mergeCell ref="A78:A79"/>
    <mergeCell ref="B78:B79"/>
    <mergeCell ref="C78:C79"/>
    <mergeCell ref="D78:D79"/>
    <mergeCell ref="B77:D77"/>
    <mergeCell ref="K77:K79"/>
    <mergeCell ref="A75:A76"/>
    <mergeCell ref="B75:B76"/>
    <mergeCell ref="C75:C76"/>
    <mergeCell ref="D75:D76"/>
    <mergeCell ref="I74:I76"/>
    <mergeCell ref="J74:J76"/>
    <mergeCell ref="B74:D74"/>
    <mergeCell ref="K74:K76"/>
    <mergeCell ref="I68:I70"/>
    <mergeCell ref="J68:J70"/>
    <mergeCell ref="K68:K70"/>
    <mergeCell ref="I71:I73"/>
    <mergeCell ref="B22:D22"/>
    <mergeCell ref="B24:D24"/>
    <mergeCell ref="B25:D25"/>
    <mergeCell ref="C38:C39"/>
    <mergeCell ref="D38:D39"/>
    <mergeCell ref="B34:D34"/>
    <mergeCell ref="B35:D35"/>
    <mergeCell ref="B36:D36"/>
    <mergeCell ref="B30:D30"/>
    <mergeCell ref="B31:D31"/>
    <mergeCell ref="B32:D32"/>
    <mergeCell ref="B33:D33"/>
    <mergeCell ref="A10:A19"/>
    <mergeCell ref="B10:B19"/>
    <mergeCell ref="C10:C19"/>
    <mergeCell ref="D10:D19"/>
    <mergeCell ref="B21:D21"/>
    <mergeCell ref="B23:D23"/>
    <mergeCell ref="A38:A39"/>
    <mergeCell ref="B38:B39"/>
    <mergeCell ref="L23:L34"/>
    <mergeCell ref="J23:J34"/>
    <mergeCell ref="I23:I34"/>
    <mergeCell ref="B37:D37"/>
    <mergeCell ref="B29:D29"/>
    <mergeCell ref="L37:L39"/>
    <mergeCell ref="J37:J39"/>
    <mergeCell ref="I37:I39"/>
    <mergeCell ref="B28:D28"/>
    <mergeCell ref="F10:F19"/>
    <mergeCell ref="H10:H19"/>
    <mergeCell ref="G10:G19"/>
    <mergeCell ref="A4:L4"/>
    <mergeCell ref="A5:L5"/>
    <mergeCell ref="A6:L6"/>
    <mergeCell ref="A7:L7"/>
    <mergeCell ref="A8:L8"/>
    <mergeCell ref="E10:E19"/>
    <mergeCell ref="J11:L11"/>
    <mergeCell ref="J12:J19"/>
    <mergeCell ref="L12:L19"/>
    <mergeCell ref="I10:L10"/>
    <mergeCell ref="I11:I19"/>
    <mergeCell ref="L51:L53"/>
    <mergeCell ref="J51:J53"/>
    <mergeCell ref="I51:I53"/>
    <mergeCell ref="B51:D51"/>
    <mergeCell ref="K23:K34"/>
    <mergeCell ref="K12:K19"/>
    <mergeCell ref="K51:K53"/>
    <mergeCell ref="K37:K39"/>
    <mergeCell ref="L40:L42"/>
    <mergeCell ref="J40:J42"/>
    <mergeCell ref="L43:L46"/>
    <mergeCell ref="B26:D26"/>
    <mergeCell ref="B27:D27"/>
    <mergeCell ref="L111:L113"/>
    <mergeCell ref="A112:A113"/>
    <mergeCell ref="B112:B113"/>
    <mergeCell ref="C112:C113"/>
    <mergeCell ref="D112:D113"/>
    <mergeCell ref="B111:D111"/>
    <mergeCell ref="I111:I113"/>
    <mergeCell ref="J111:J113"/>
    <mergeCell ref="K111:K113"/>
    <mergeCell ref="B110:D110"/>
    <mergeCell ref="B86:D86"/>
    <mergeCell ref="B66:B67"/>
    <mergeCell ref="D52:D53"/>
    <mergeCell ref="B71:D71"/>
    <mergeCell ref="B52:B53"/>
    <mergeCell ref="C52:C53"/>
    <mergeCell ref="B65:D65"/>
    <mergeCell ref="B68:D68"/>
    <mergeCell ref="B69:B70"/>
    <mergeCell ref="A66:A67"/>
    <mergeCell ref="B50:D50"/>
    <mergeCell ref="B64:D64"/>
    <mergeCell ref="B92:D92"/>
    <mergeCell ref="A69:A70"/>
    <mergeCell ref="A52:A53"/>
    <mergeCell ref="C69:C70"/>
    <mergeCell ref="D69:D70"/>
    <mergeCell ref="C66:C67"/>
    <mergeCell ref="A72:A73"/>
    <mergeCell ref="L54:L56"/>
    <mergeCell ref="A55:A56"/>
    <mergeCell ref="B55:B56"/>
    <mergeCell ref="C55:C56"/>
    <mergeCell ref="D55:D56"/>
    <mergeCell ref="L57:L59"/>
    <mergeCell ref="A58:A59"/>
    <mergeCell ref="B58:B59"/>
    <mergeCell ref="C58:C59"/>
    <mergeCell ref="D58:D59"/>
    <mergeCell ref="B54:D54"/>
    <mergeCell ref="I54:I56"/>
    <mergeCell ref="J57:J59"/>
    <mergeCell ref="B57:D57"/>
    <mergeCell ref="I57:I59"/>
    <mergeCell ref="B40:D40"/>
    <mergeCell ref="I40:I42"/>
    <mergeCell ref="C48:C49"/>
    <mergeCell ref="D48:D49"/>
    <mergeCell ref="I43:I46"/>
    <mergeCell ref="K57:K59"/>
    <mergeCell ref="J54:J56"/>
    <mergeCell ref="K54:K56"/>
    <mergeCell ref="K40:K42"/>
    <mergeCell ref="J43:J46"/>
    <mergeCell ref="K43:K46"/>
    <mergeCell ref="A44:A46"/>
    <mergeCell ref="B44:B46"/>
    <mergeCell ref="C44:C46"/>
    <mergeCell ref="D44:D46"/>
    <mergeCell ref="A41:A42"/>
    <mergeCell ref="B41:B42"/>
    <mergeCell ref="C41:C42"/>
    <mergeCell ref="D41:D42"/>
    <mergeCell ref="B43:D43"/>
    <mergeCell ref="A115:L115"/>
    <mergeCell ref="A116:L116"/>
    <mergeCell ref="A117:L117"/>
    <mergeCell ref="B47:D47"/>
    <mergeCell ref="I47:I49"/>
    <mergeCell ref="J47:J49"/>
    <mergeCell ref="K47:K49"/>
    <mergeCell ref="L47:L49"/>
    <mergeCell ref="A48:A49"/>
    <mergeCell ref="B48:B49"/>
    <mergeCell ref="K60:K63"/>
    <mergeCell ref="L60:L63"/>
    <mergeCell ref="I107:I109"/>
    <mergeCell ref="J107:J109"/>
    <mergeCell ref="K107:K109"/>
    <mergeCell ref="L107:L109"/>
    <mergeCell ref="L68:L70"/>
    <mergeCell ref="J71:J73"/>
    <mergeCell ref="I77:I79"/>
    <mergeCell ref="J77:J79"/>
    <mergeCell ref="I60:I63"/>
    <mergeCell ref="J60:J63"/>
    <mergeCell ref="B108:B109"/>
    <mergeCell ref="C108:C109"/>
    <mergeCell ref="B107:D107"/>
    <mergeCell ref="D108:D109"/>
    <mergeCell ref="I80:I82"/>
    <mergeCell ref="J80:J82"/>
    <mergeCell ref="D66:D67"/>
    <mergeCell ref="I65:I67"/>
    <mergeCell ref="B72:B73"/>
    <mergeCell ref="C72:C73"/>
    <mergeCell ref="D72:D73"/>
    <mergeCell ref="B60:D60"/>
    <mergeCell ref="B61:B63"/>
    <mergeCell ref="C61:C63"/>
    <mergeCell ref="D61:D63"/>
  </mergeCells>
  <conditionalFormatting sqref="A65:A66 K51 Q9:IV39 A9:A39 L35:L36 A83:A84 B37:I39 E83:H83 A51:A52 E65:H67 I65:L65 B51:D51 J83:L83 E51:J53 D46 E45:H45 I46:L46 E87:F90 G87:H87 B35:K35 M35:P39 A114:L114 A118:L65536 M9:P23 L92 L110 L50:L60 L64 A1:IV8 E62 M40:IV65536 B9:L22">
    <cfRule type="cellIs" priority="620" dxfId="1" operator="equal" stopIfTrue="1">
      <formula>0</formula>
    </cfRule>
  </conditionalFormatting>
  <conditionalFormatting sqref="B23:B34 B36:K36 H27:L27 I24:L26 H32:L33 I28:L31 E28:H28 C23:L23 I34:L34">
    <cfRule type="cellIs" priority="621" dxfId="6" operator="equal" stopIfTrue="1">
      <formula>0</formula>
    </cfRule>
  </conditionalFormatting>
  <conditionalFormatting sqref="E69:F70 G69:H69">
    <cfRule type="cellIs" priority="612" dxfId="1" operator="equal" stopIfTrue="1">
      <formula>0</formula>
    </cfRule>
  </conditionalFormatting>
  <conditionalFormatting sqref="G70:H70 A68 F68:H68 J68:L68">
    <cfRule type="cellIs" priority="619" dxfId="1" operator="equal" stopIfTrue="1">
      <formula>0</formula>
    </cfRule>
  </conditionalFormatting>
  <conditionalFormatting sqref="A71:A72 G73:H73 F71:H71 J71:L71">
    <cfRule type="cellIs" priority="618" dxfId="1" operator="equal" stopIfTrue="1">
      <formula>0</formula>
    </cfRule>
  </conditionalFormatting>
  <conditionalFormatting sqref="G76:H76 A74 F74:H74 J74:L74">
    <cfRule type="cellIs" priority="617" dxfId="1" operator="equal" stopIfTrue="1">
      <formula>0</formula>
    </cfRule>
  </conditionalFormatting>
  <conditionalFormatting sqref="A77:A78 F77:H77 J77:L77">
    <cfRule type="cellIs" priority="616" dxfId="1" operator="equal" stopIfTrue="1">
      <formula>0</formula>
    </cfRule>
  </conditionalFormatting>
  <conditionalFormatting sqref="A80:A81 F80:H80 J80:L80">
    <cfRule type="cellIs" priority="615" dxfId="1" operator="equal" stopIfTrue="1">
      <formula>0</formula>
    </cfRule>
  </conditionalFormatting>
  <conditionalFormatting sqref="G88:H88 G90:H91">
    <cfRule type="cellIs" priority="614" dxfId="1" operator="equal" stopIfTrue="1">
      <formula>0</formula>
    </cfRule>
  </conditionalFormatting>
  <conditionalFormatting sqref="A93:A96 G95:H95 F93:L93">
    <cfRule type="cellIs" priority="613" dxfId="1" operator="equal" stopIfTrue="1">
      <formula>0</formula>
    </cfRule>
  </conditionalFormatting>
  <conditionalFormatting sqref="E72:F73 F72:H72">
    <cfRule type="cellIs" priority="611" dxfId="1" operator="equal" stopIfTrue="1">
      <formula>0</formula>
    </cfRule>
  </conditionalFormatting>
  <conditionalFormatting sqref="E75:F76 G75:H75">
    <cfRule type="cellIs" priority="610" dxfId="1" operator="equal" stopIfTrue="1">
      <formula>0</formula>
    </cfRule>
  </conditionalFormatting>
  <conditionalFormatting sqref="F86:H86">
    <cfRule type="cellIs" priority="607" dxfId="1" operator="equal" stopIfTrue="1">
      <formula>0</formula>
    </cfRule>
  </conditionalFormatting>
  <conditionalFormatting sqref="E112:F113 G112:H112">
    <cfRule type="cellIs" priority="593" dxfId="1" operator="equal" stopIfTrue="1">
      <formula>0</formula>
    </cfRule>
  </conditionalFormatting>
  <conditionalFormatting sqref="A111 F111:L111">
    <cfRule type="cellIs" priority="606" dxfId="1" operator="equal" stopIfTrue="1">
      <formula>0</formula>
    </cfRule>
  </conditionalFormatting>
  <conditionalFormatting sqref="E94:H94 E95:F95">
    <cfRule type="cellIs" priority="594" dxfId="1" operator="equal" stopIfTrue="1">
      <formula>0</formula>
    </cfRule>
  </conditionalFormatting>
  <conditionalFormatting sqref="G89:H89">
    <cfRule type="cellIs" priority="545" dxfId="1" operator="equal" stopIfTrue="1">
      <formula>0</formula>
    </cfRule>
  </conditionalFormatting>
  <conditionalFormatting sqref="C52:C53">
    <cfRule type="cellIs" priority="541" dxfId="1" operator="equal" stopIfTrue="1">
      <formula>0</formula>
    </cfRule>
  </conditionalFormatting>
  <conditionalFormatting sqref="A112:A113">
    <cfRule type="cellIs" priority="536" dxfId="1" operator="equal" stopIfTrue="1">
      <formula>0</formula>
    </cfRule>
  </conditionalFormatting>
  <conditionalFormatting sqref="A69">
    <cfRule type="cellIs" priority="140" dxfId="1" operator="equal" stopIfTrue="1">
      <formula>0</formula>
    </cfRule>
  </conditionalFormatting>
  <conditionalFormatting sqref="A75">
    <cfRule type="cellIs" priority="139" dxfId="1" operator="equal" stopIfTrue="1">
      <formula>0</formula>
    </cfRule>
  </conditionalFormatting>
  <conditionalFormatting sqref="A87">
    <cfRule type="cellIs" priority="138" dxfId="1" operator="equal" stopIfTrue="1">
      <formula>0</formula>
    </cfRule>
  </conditionalFormatting>
  <conditionalFormatting sqref="G79:H79">
    <cfRule type="cellIs" priority="137" dxfId="1" operator="equal" stopIfTrue="1">
      <formula>0</formula>
    </cfRule>
  </conditionalFormatting>
  <conditionalFormatting sqref="E78:F79 G78:H78">
    <cfRule type="cellIs" priority="136" dxfId="1" operator="equal" stopIfTrue="1">
      <formula>0</formula>
    </cfRule>
  </conditionalFormatting>
  <conditionalFormatting sqref="E84:F85 G84:H84">
    <cfRule type="cellIs" priority="132" dxfId="1" operator="equal" stopIfTrue="1">
      <formula>0</formula>
    </cfRule>
  </conditionalFormatting>
  <conditionalFormatting sqref="G82:H82">
    <cfRule type="cellIs" priority="135" dxfId="1" operator="equal" stopIfTrue="1">
      <formula>0</formula>
    </cfRule>
  </conditionalFormatting>
  <conditionalFormatting sqref="E81:F82 G81:H81">
    <cfRule type="cellIs" priority="134" dxfId="1" operator="equal" stopIfTrue="1">
      <formula>0</formula>
    </cfRule>
  </conditionalFormatting>
  <conditionalFormatting sqref="G85:H85">
    <cfRule type="cellIs" priority="133" dxfId="1" operator="equal" stopIfTrue="1">
      <formula>0</formula>
    </cfRule>
  </conditionalFormatting>
  <conditionalFormatting sqref="E91">
    <cfRule type="cellIs" priority="131" dxfId="1" operator="equal" stopIfTrue="1">
      <formula>0</formula>
    </cfRule>
  </conditionalFormatting>
  <conditionalFormatting sqref="F91">
    <cfRule type="cellIs" priority="130" dxfId="1" operator="equal" stopIfTrue="1">
      <formula>0</formula>
    </cfRule>
  </conditionalFormatting>
  <conditionalFormatting sqref="E68">
    <cfRule type="cellIs" priority="127" dxfId="1" operator="equal" stopIfTrue="1">
      <formula>0</formula>
    </cfRule>
  </conditionalFormatting>
  <conditionalFormatting sqref="E71">
    <cfRule type="cellIs" priority="126" dxfId="1" operator="equal" stopIfTrue="1">
      <formula>0</formula>
    </cfRule>
  </conditionalFormatting>
  <conditionalFormatting sqref="E74">
    <cfRule type="cellIs" priority="125" dxfId="1" operator="equal" stopIfTrue="1">
      <formula>0</formula>
    </cfRule>
  </conditionalFormatting>
  <conditionalFormatting sqref="E77">
    <cfRule type="cellIs" priority="124" dxfId="1" operator="equal" stopIfTrue="1">
      <formula>0</formula>
    </cfRule>
  </conditionalFormatting>
  <conditionalFormatting sqref="E80">
    <cfRule type="cellIs" priority="123" dxfId="1" operator="equal" stopIfTrue="1">
      <formula>0</formula>
    </cfRule>
  </conditionalFormatting>
  <conditionalFormatting sqref="E86">
    <cfRule type="cellIs" priority="122" dxfId="1" operator="equal" stopIfTrue="1">
      <formula>0</formula>
    </cfRule>
  </conditionalFormatting>
  <conditionalFormatting sqref="E93">
    <cfRule type="cellIs" priority="121" dxfId="1" operator="equal" stopIfTrue="1">
      <formula>0</formula>
    </cfRule>
  </conditionalFormatting>
  <conditionalFormatting sqref="E111">
    <cfRule type="cellIs" priority="120" dxfId="1" operator="equal" stopIfTrue="1">
      <formula>0</formula>
    </cfRule>
  </conditionalFormatting>
  <conditionalFormatting sqref="A50">
    <cfRule type="cellIs" priority="114" dxfId="1" operator="equal" stopIfTrue="1">
      <formula>0</formula>
    </cfRule>
  </conditionalFormatting>
  <conditionalFormatting sqref="B50:K50">
    <cfRule type="cellIs" priority="115" dxfId="6" operator="equal" stopIfTrue="1">
      <formula>0</formula>
    </cfRule>
  </conditionalFormatting>
  <conditionalFormatting sqref="A64">
    <cfRule type="cellIs" priority="112" dxfId="1" operator="equal" stopIfTrue="1">
      <formula>0</formula>
    </cfRule>
  </conditionalFormatting>
  <conditionalFormatting sqref="B64:K64">
    <cfRule type="cellIs" priority="113" dxfId="6" operator="equal" stopIfTrue="1">
      <formula>0</formula>
    </cfRule>
  </conditionalFormatting>
  <conditionalFormatting sqref="A92">
    <cfRule type="cellIs" priority="110" dxfId="1" operator="equal" stopIfTrue="1">
      <formula>0</formula>
    </cfRule>
  </conditionalFormatting>
  <conditionalFormatting sqref="B92:K92">
    <cfRule type="cellIs" priority="111" dxfId="6" operator="equal" stopIfTrue="1">
      <formula>0</formula>
    </cfRule>
  </conditionalFormatting>
  <conditionalFormatting sqref="A110">
    <cfRule type="cellIs" priority="108" dxfId="1" operator="equal" stopIfTrue="1">
      <formula>0</formula>
    </cfRule>
  </conditionalFormatting>
  <conditionalFormatting sqref="B110:K110">
    <cfRule type="cellIs" priority="109" dxfId="6" operator="equal" stopIfTrue="1">
      <formula>0</formula>
    </cfRule>
  </conditionalFormatting>
  <conditionalFormatting sqref="B65:D65">
    <cfRule type="cellIs" priority="107" dxfId="1" operator="equal" stopIfTrue="1">
      <formula>0</formula>
    </cfRule>
  </conditionalFormatting>
  <conditionalFormatting sqref="B68:D68">
    <cfRule type="cellIs" priority="106" dxfId="1" operator="equal" stopIfTrue="1">
      <formula>0</formula>
    </cfRule>
  </conditionalFormatting>
  <conditionalFormatting sqref="B71:D71">
    <cfRule type="cellIs" priority="105" dxfId="1" operator="equal" stopIfTrue="1">
      <formula>0</formula>
    </cfRule>
  </conditionalFormatting>
  <conditionalFormatting sqref="B74:D74">
    <cfRule type="cellIs" priority="104" dxfId="1" operator="equal" stopIfTrue="1">
      <formula>0</formula>
    </cfRule>
  </conditionalFormatting>
  <conditionalFormatting sqref="B77:D77">
    <cfRule type="cellIs" priority="103" dxfId="1" operator="equal" stopIfTrue="1">
      <formula>0</formula>
    </cfRule>
  </conditionalFormatting>
  <conditionalFormatting sqref="B80:D80">
    <cfRule type="cellIs" priority="102" dxfId="1" operator="equal" stopIfTrue="1">
      <formula>0</formula>
    </cfRule>
  </conditionalFormatting>
  <conditionalFormatting sqref="B83:D83">
    <cfRule type="cellIs" priority="101" dxfId="1" operator="equal" stopIfTrue="1">
      <formula>0</formula>
    </cfRule>
  </conditionalFormatting>
  <conditionalFormatting sqref="B86:D86">
    <cfRule type="cellIs" priority="100" dxfId="1" operator="equal" stopIfTrue="1">
      <formula>0</formula>
    </cfRule>
  </conditionalFormatting>
  <conditionalFormatting sqref="B93:D93">
    <cfRule type="cellIs" priority="99" dxfId="1" operator="equal" stopIfTrue="1">
      <formula>0</formula>
    </cfRule>
  </conditionalFormatting>
  <conditionalFormatting sqref="B111:D111">
    <cfRule type="cellIs" priority="98" dxfId="1" operator="equal" stopIfTrue="1">
      <formula>0</formula>
    </cfRule>
  </conditionalFormatting>
  <conditionalFormatting sqref="I68">
    <cfRule type="cellIs" priority="94" dxfId="1" operator="equal" stopIfTrue="1">
      <formula>0</formula>
    </cfRule>
  </conditionalFormatting>
  <conditionalFormatting sqref="I71">
    <cfRule type="cellIs" priority="93" dxfId="1" operator="equal" stopIfTrue="1">
      <formula>0</formula>
    </cfRule>
  </conditionalFormatting>
  <conditionalFormatting sqref="I74">
    <cfRule type="cellIs" priority="92" dxfId="1" operator="equal" stopIfTrue="1">
      <formula>0</formula>
    </cfRule>
  </conditionalFormatting>
  <conditionalFormatting sqref="I77">
    <cfRule type="cellIs" priority="91" dxfId="1" operator="equal" stopIfTrue="1">
      <formula>0</formula>
    </cfRule>
  </conditionalFormatting>
  <conditionalFormatting sqref="I80">
    <cfRule type="cellIs" priority="90" dxfId="1" operator="equal" stopIfTrue="1">
      <formula>0</formula>
    </cfRule>
  </conditionalFormatting>
  <conditionalFormatting sqref="I83">
    <cfRule type="cellIs" priority="89" dxfId="1" operator="equal" stopIfTrue="1">
      <formula>0</formula>
    </cfRule>
  </conditionalFormatting>
  <conditionalFormatting sqref="K54 E54:J56 A54:A55 B54:D54">
    <cfRule type="cellIs" priority="88" dxfId="1" operator="equal" stopIfTrue="1">
      <formula>0</formula>
    </cfRule>
  </conditionalFormatting>
  <conditionalFormatting sqref="K57 E57:J59 A57:A59 B57:D57 F60:J60 F62:H62 E61:H61">
    <cfRule type="cellIs" priority="86" dxfId="1" operator="equal" stopIfTrue="1">
      <formula>0</formula>
    </cfRule>
  </conditionalFormatting>
  <conditionalFormatting sqref="C58:C59 C61:C62">
    <cfRule type="cellIs" priority="81" dxfId="1" operator="equal" stopIfTrue="1">
      <formula>0</formula>
    </cfRule>
  </conditionalFormatting>
  <conditionalFormatting sqref="C55:C56">
    <cfRule type="cellIs" priority="82" dxfId="1" operator="equal" stopIfTrue="1">
      <formula>0</formula>
    </cfRule>
  </conditionalFormatting>
  <conditionalFormatting sqref="G113:H113">
    <cfRule type="cellIs" priority="77" dxfId="1" operator="equal" stopIfTrue="1">
      <formula>0</formula>
    </cfRule>
  </conditionalFormatting>
  <conditionalFormatting sqref="A41:B42 J37:L39 A40:L40 E41:L42">
    <cfRule type="cellIs" priority="73" dxfId="1" operator="equal" stopIfTrue="1">
      <formula>0</formula>
    </cfRule>
  </conditionalFormatting>
  <conditionalFormatting sqref="C41:C42">
    <cfRule type="cellIs" priority="72" dxfId="1" operator="equal" stopIfTrue="1">
      <formula>0</formula>
    </cfRule>
  </conditionalFormatting>
  <conditionalFormatting sqref="A43:J43 A44:B46 D45 I45:J45 D44:J44 K43:L45">
    <cfRule type="cellIs" priority="71" dxfId="1" operator="equal" stopIfTrue="1">
      <formula>0</formula>
    </cfRule>
  </conditionalFormatting>
  <conditionalFormatting sqref="C44:C46">
    <cfRule type="cellIs" priority="70" dxfId="1" operator="equal" stopIfTrue="1">
      <formula>0</formula>
    </cfRule>
  </conditionalFormatting>
  <conditionalFormatting sqref="A48:B49 A47:L47 E48:L49">
    <cfRule type="cellIs" priority="69" dxfId="1" operator="equal" stopIfTrue="1">
      <formula>0</formula>
    </cfRule>
  </conditionalFormatting>
  <conditionalFormatting sqref="C48:C49">
    <cfRule type="cellIs" priority="68" dxfId="1" operator="equal" stopIfTrue="1">
      <formula>0</formula>
    </cfRule>
  </conditionalFormatting>
  <conditionalFormatting sqref="E46:H46">
    <cfRule type="cellIs" priority="67" dxfId="1" operator="equal" stopIfTrue="1">
      <formula>0</formula>
    </cfRule>
  </conditionalFormatting>
  <conditionalFormatting sqref="E96:H96">
    <cfRule type="cellIs" priority="61" dxfId="1" operator="equal" stopIfTrue="1">
      <formula>0</formula>
    </cfRule>
  </conditionalFormatting>
  <conditionalFormatting sqref="G97:H97">
    <cfRule type="cellIs" priority="60" dxfId="1" operator="equal" stopIfTrue="1">
      <formula>0</formula>
    </cfRule>
  </conditionalFormatting>
  <conditionalFormatting sqref="E97:F97">
    <cfRule type="cellIs" priority="59" dxfId="1" operator="equal" stopIfTrue="1">
      <formula>0</formula>
    </cfRule>
  </conditionalFormatting>
  <conditionalFormatting sqref="A98:A100 G100:H100 F98:L98">
    <cfRule type="cellIs" priority="57" dxfId="1" operator="equal" stopIfTrue="1">
      <formula>0</formula>
    </cfRule>
  </conditionalFormatting>
  <conditionalFormatting sqref="E99:H99 E100:F100">
    <cfRule type="cellIs" priority="56" dxfId="1" operator="equal" stopIfTrue="1">
      <formula>0</formula>
    </cfRule>
  </conditionalFormatting>
  <conditionalFormatting sqref="E98">
    <cfRule type="cellIs" priority="55" dxfId="1" operator="equal" stopIfTrue="1">
      <formula>0</formula>
    </cfRule>
  </conditionalFormatting>
  <conditionalFormatting sqref="B98:D98">
    <cfRule type="cellIs" priority="54" dxfId="1" operator="equal" stopIfTrue="1">
      <formula>0</formula>
    </cfRule>
  </conditionalFormatting>
  <conditionalFormatting sqref="A101:A105 G103:H103 F101:L101">
    <cfRule type="cellIs" priority="49" dxfId="1" operator="equal" stopIfTrue="1">
      <formula>0</formula>
    </cfRule>
  </conditionalFormatting>
  <conditionalFormatting sqref="E103:F103 E102:H102">
    <cfRule type="cellIs" priority="48" dxfId="1" operator="equal" stopIfTrue="1">
      <formula>0</formula>
    </cfRule>
  </conditionalFormatting>
  <conditionalFormatting sqref="E101">
    <cfRule type="cellIs" priority="47" dxfId="1" operator="equal" stopIfTrue="1">
      <formula>0</formula>
    </cfRule>
  </conditionalFormatting>
  <conditionalFormatting sqref="B101:D101">
    <cfRule type="cellIs" priority="46" dxfId="1" operator="equal" stopIfTrue="1">
      <formula>0</formula>
    </cfRule>
  </conditionalFormatting>
  <conditionalFormatting sqref="E105:H105">
    <cfRule type="cellIs" priority="45" dxfId="1" operator="equal" stopIfTrue="1">
      <formula>0</formula>
    </cfRule>
  </conditionalFormatting>
  <conditionalFormatting sqref="G106:H106 G108:H109">
    <cfRule type="cellIs" priority="44" dxfId="1" operator="equal" stopIfTrue="1">
      <formula>0</formula>
    </cfRule>
  </conditionalFormatting>
  <conditionalFormatting sqref="E106:F106 E108:F109 F107:H107">
    <cfRule type="cellIs" priority="43" dxfId="1" operator="equal" stopIfTrue="1">
      <formula>0</formula>
    </cfRule>
  </conditionalFormatting>
  <conditionalFormatting sqref="G104:H104">
    <cfRule type="cellIs" priority="42" dxfId="1" operator="equal" stopIfTrue="1">
      <formula>0</formula>
    </cfRule>
  </conditionalFormatting>
  <conditionalFormatting sqref="E104:F104">
    <cfRule type="cellIs" priority="41" dxfId="1" operator="equal" stopIfTrue="1">
      <formula>0</formula>
    </cfRule>
  </conditionalFormatting>
  <conditionalFormatting sqref="A115:A117">
    <cfRule type="cellIs" priority="40" dxfId="1" operator="equal" stopIfTrue="1">
      <formula>0</formula>
    </cfRule>
  </conditionalFormatting>
  <conditionalFormatting sqref="D48:D49">
    <cfRule type="cellIs" priority="21" dxfId="1" operator="equal" stopIfTrue="1">
      <formula>0</formula>
    </cfRule>
  </conditionalFormatting>
  <conditionalFormatting sqref="D41:D42">
    <cfRule type="cellIs" priority="22" dxfId="1" operator="equal" stopIfTrue="1">
      <formula>0</formula>
    </cfRule>
  </conditionalFormatting>
  <conditionalFormatting sqref="E107">
    <cfRule type="cellIs" priority="20" dxfId="1" operator="equal" stopIfTrue="1">
      <formula>0</formula>
    </cfRule>
  </conditionalFormatting>
  <conditionalFormatting sqref="B107:D107">
    <cfRule type="cellIs" priority="19" dxfId="1" operator="equal" stopIfTrue="1">
      <formula>0</formula>
    </cfRule>
  </conditionalFormatting>
  <conditionalFormatting sqref="B60:E60">
    <cfRule type="cellIs" priority="18" dxfId="1" operator="equal" stopIfTrue="1">
      <formula>0</formula>
    </cfRule>
  </conditionalFormatting>
  <conditionalFormatting sqref="A61:A62">
    <cfRule type="cellIs" priority="17" dxfId="1" operator="equal" stopIfTrue="1">
      <formula>0</formula>
    </cfRule>
  </conditionalFormatting>
  <conditionalFormatting sqref="A108">
    <cfRule type="cellIs" priority="16" dxfId="1" operator="equal" stopIfTrue="1">
      <formula>0</formula>
    </cfRule>
  </conditionalFormatting>
  <conditionalFormatting sqref="E63">
    <cfRule type="cellIs" priority="2" dxfId="1" operator="equal" stopIfTrue="1">
      <formula>0</formula>
    </cfRule>
  </conditionalFormatting>
  <conditionalFormatting sqref="F63:H63">
    <cfRule type="cellIs" priority="1" dxfId="1" operator="equal" stopIfTrue="1">
      <formula>0</formula>
    </cfRule>
  </conditionalFormatting>
  <printOptions horizontalCentered="1"/>
  <pageMargins left="0.3937007874015748" right="0.3937007874015748" top="0.984251968503937" bottom="0.3937007874015748" header="0.5905511811023623" footer="0.5118110236220472"/>
  <pageSetup firstPageNumber="9" useFirstPageNumber="1" horizontalDpi="600" verticalDpi="600" orientation="landscape" paperSize="9" scale="99" r:id="rId1"/>
  <headerFooter alignWithMargins="0">
    <oddHeader>&amp;C&amp;"Times New Roman,Обычный"&amp;P</oddHeader>
  </headerFooter>
  <rowBreaks count="3" manualBreakCount="3">
    <brk id="35" max="255" man="1"/>
    <brk id="70" max="255" man="1"/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SheetLayoutView="90" zoomScalePageLayoutView="0" workbookViewId="0" topLeftCell="A4">
      <selection activeCell="N6" sqref="N6"/>
    </sheetView>
  </sheetViews>
  <sheetFormatPr defaultColWidth="9.140625" defaultRowHeight="12.75"/>
  <cols>
    <col min="1" max="1" width="8.00390625" style="0" customWidth="1"/>
    <col min="2" max="2" width="33.7109375" style="0" customWidth="1"/>
    <col min="3" max="3" width="18.7109375" style="0" customWidth="1"/>
    <col min="9" max="9" width="18.421875" style="4" customWidth="1"/>
    <col min="10" max="10" width="5.28125" style="4" customWidth="1"/>
    <col min="11" max="11" width="6.140625" style="4" customWidth="1"/>
    <col min="12" max="12" width="5.7109375" style="4" customWidth="1"/>
  </cols>
  <sheetData>
    <row r="1" spans="1:12" ht="15.75">
      <c r="A1" s="1"/>
      <c r="B1" s="2"/>
      <c r="C1" s="2"/>
      <c r="D1" s="2"/>
      <c r="E1" s="2"/>
      <c r="F1" s="2"/>
      <c r="G1" s="2"/>
      <c r="H1" s="3"/>
      <c r="I1" s="36"/>
      <c r="J1" s="36"/>
      <c r="K1" s="36"/>
      <c r="L1" s="36"/>
    </row>
    <row r="2" spans="1:12" ht="15.75">
      <c r="A2" s="1"/>
      <c r="B2" s="2"/>
      <c r="C2" s="2"/>
      <c r="D2" s="2"/>
      <c r="E2" s="2"/>
      <c r="F2" s="2"/>
      <c r="G2" s="2"/>
      <c r="H2" s="3"/>
      <c r="I2" s="36"/>
      <c r="J2" s="36"/>
      <c r="K2" s="36"/>
      <c r="L2" s="36"/>
    </row>
    <row r="3" spans="6:8" ht="13.5" customHeight="1">
      <c r="F3" s="75"/>
      <c r="G3" s="75"/>
      <c r="H3" s="75"/>
    </row>
    <row r="4" spans="1:12" ht="12.75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12.75" customHeight="1">
      <c r="A5" s="154" t="s">
        <v>172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2.75">
      <c r="A6" s="155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ht="12.75">
      <c r="A7" s="156" t="s">
        <v>171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ht="12.75">
      <c r="A8" s="157" t="s">
        <v>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3.5" thickBot="1">
      <c r="A9" s="5"/>
      <c r="B9" s="6"/>
      <c r="C9" s="6"/>
      <c r="D9" s="7"/>
      <c r="F9" s="8"/>
      <c r="G9" s="8"/>
      <c r="H9" s="8"/>
      <c r="L9" s="9" t="s">
        <v>202</v>
      </c>
    </row>
    <row r="10" spans="1:12" ht="12.75" customHeight="1">
      <c r="A10" s="162" t="s">
        <v>4</v>
      </c>
      <c r="B10" s="164" t="s">
        <v>5</v>
      </c>
      <c r="C10" s="164" t="s">
        <v>6</v>
      </c>
      <c r="D10" s="158" t="s">
        <v>7</v>
      </c>
      <c r="E10" s="158" t="s">
        <v>8</v>
      </c>
      <c r="F10" s="151" t="s">
        <v>36</v>
      </c>
      <c r="G10" s="151" t="s">
        <v>162</v>
      </c>
      <c r="H10" s="151" t="s">
        <v>173</v>
      </c>
      <c r="I10" s="149" t="s">
        <v>9</v>
      </c>
      <c r="J10" s="149"/>
      <c r="K10" s="149"/>
      <c r="L10" s="150"/>
    </row>
    <row r="11" spans="1:12" ht="12.75" customHeight="1">
      <c r="A11" s="163"/>
      <c r="B11" s="165"/>
      <c r="C11" s="165"/>
      <c r="D11" s="159"/>
      <c r="E11" s="159"/>
      <c r="F11" s="152"/>
      <c r="G11" s="152"/>
      <c r="H11" s="152"/>
      <c r="I11" s="146" t="s">
        <v>10</v>
      </c>
      <c r="J11" s="146" t="s">
        <v>11</v>
      </c>
      <c r="K11" s="146"/>
      <c r="L11" s="147"/>
    </row>
    <row r="12" spans="1:12" ht="12.75" customHeight="1">
      <c r="A12" s="163"/>
      <c r="B12" s="165"/>
      <c r="C12" s="165"/>
      <c r="D12" s="159"/>
      <c r="E12" s="159"/>
      <c r="F12" s="152"/>
      <c r="G12" s="152"/>
      <c r="H12" s="152"/>
      <c r="I12" s="146"/>
      <c r="J12" s="144" t="s">
        <v>37</v>
      </c>
      <c r="K12" s="144" t="s">
        <v>163</v>
      </c>
      <c r="L12" s="148" t="s">
        <v>174</v>
      </c>
    </row>
    <row r="13" spans="1:12" ht="12.75" customHeight="1">
      <c r="A13" s="163"/>
      <c r="B13" s="165"/>
      <c r="C13" s="165"/>
      <c r="D13" s="159"/>
      <c r="E13" s="159"/>
      <c r="F13" s="152"/>
      <c r="G13" s="152"/>
      <c r="H13" s="152"/>
      <c r="I13" s="146"/>
      <c r="J13" s="144"/>
      <c r="K13" s="144"/>
      <c r="L13" s="148"/>
    </row>
    <row r="14" spans="1:12" ht="12.75">
      <c r="A14" s="163"/>
      <c r="B14" s="165"/>
      <c r="C14" s="165"/>
      <c r="D14" s="159"/>
      <c r="E14" s="159"/>
      <c r="F14" s="152"/>
      <c r="G14" s="152"/>
      <c r="H14" s="152"/>
      <c r="I14" s="146"/>
      <c r="J14" s="144"/>
      <c r="K14" s="144"/>
      <c r="L14" s="148"/>
    </row>
    <row r="15" spans="1:12" ht="12.75">
      <c r="A15" s="163"/>
      <c r="B15" s="165"/>
      <c r="C15" s="165"/>
      <c r="D15" s="159"/>
      <c r="E15" s="159"/>
      <c r="F15" s="152"/>
      <c r="G15" s="152"/>
      <c r="H15" s="152"/>
      <c r="I15" s="146"/>
      <c r="J15" s="144"/>
      <c r="K15" s="144"/>
      <c r="L15" s="148"/>
    </row>
    <row r="16" spans="1:12" ht="12.75">
      <c r="A16" s="163"/>
      <c r="B16" s="165"/>
      <c r="C16" s="165"/>
      <c r="D16" s="159"/>
      <c r="E16" s="159"/>
      <c r="F16" s="152"/>
      <c r="G16" s="152"/>
      <c r="H16" s="152"/>
      <c r="I16" s="146"/>
      <c r="J16" s="144"/>
      <c r="K16" s="144"/>
      <c r="L16" s="148"/>
    </row>
    <row r="17" spans="1:13" ht="12.75">
      <c r="A17" s="163"/>
      <c r="B17" s="165"/>
      <c r="C17" s="165"/>
      <c r="D17" s="159"/>
      <c r="E17" s="159"/>
      <c r="F17" s="152"/>
      <c r="G17" s="152"/>
      <c r="H17" s="152"/>
      <c r="I17" s="146"/>
      <c r="J17" s="144"/>
      <c r="K17" s="144"/>
      <c r="L17" s="148"/>
      <c r="M17" s="75"/>
    </row>
    <row r="18" spans="1:12" ht="12.75">
      <c r="A18" s="163"/>
      <c r="B18" s="165"/>
      <c r="C18" s="165"/>
      <c r="D18" s="159"/>
      <c r="E18" s="159"/>
      <c r="F18" s="152"/>
      <c r="G18" s="152"/>
      <c r="H18" s="152"/>
      <c r="I18" s="146"/>
      <c r="J18" s="144"/>
      <c r="K18" s="144"/>
      <c r="L18" s="148"/>
    </row>
    <row r="19" spans="1:12" ht="12.75">
      <c r="A19" s="163"/>
      <c r="B19" s="165"/>
      <c r="C19" s="165"/>
      <c r="D19" s="159"/>
      <c r="E19" s="159"/>
      <c r="F19" s="152"/>
      <c r="G19" s="152"/>
      <c r="H19" s="152"/>
      <c r="I19" s="146"/>
      <c r="J19" s="144"/>
      <c r="K19" s="144"/>
      <c r="L19" s="148"/>
    </row>
    <row r="20" spans="1:12" ht="12.75">
      <c r="A20" s="28">
        <v>1</v>
      </c>
      <c r="B20" s="10">
        <v>2</v>
      </c>
      <c r="C20" s="10">
        <v>3</v>
      </c>
      <c r="D20" s="10">
        <v>4</v>
      </c>
      <c r="E20" s="10">
        <v>5</v>
      </c>
      <c r="F20" s="11">
        <v>6</v>
      </c>
      <c r="G20" s="11">
        <v>7</v>
      </c>
      <c r="H20" s="11">
        <v>8</v>
      </c>
      <c r="I20" s="12">
        <v>9</v>
      </c>
      <c r="J20" s="12">
        <v>10</v>
      </c>
      <c r="K20" s="12">
        <v>11</v>
      </c>
      <c r="L20" s="29">
        <v>12</v>
      </c>
    </row>
    <row r="21" spans="1:12" ht="12.75">
      <c r="A21" s="40" t="s">
        <v>100</v>
      </c>
      <c r="B21" s="166" t="s">
        <v>41</v>
      </c>
      <c r="C21" s="166"/>
      <c r="D21" s="166"/>
      <c r="E21" s="13"/>
      <c r="F21" s="14"/>
      <c r="G21" s="14"/>
      <c r="H21" s="14"/>
      <c r="I21" s="15"/>
      <c r="J21" s="16"/>
      <c r="K21" s="16"/>
      <c r="L21" s="30"/>
    </row>
    <row r="22" spans="1:12" ht="12.75">
      <c r="A22" s="31" t="s">
        <v>28</v>
      </c>
      <c r="B22" s="169" t="s">
        <v>42</v>
      </c>
      <c r="C22" s="169"/>
      <c r="D22" s="169"/>
      <c r="E22" s="17" t="s">
        <v>12</v>
      </c>
      <c r="F22" s="18">
        <f>'1 lentele'!F22/3.4528</f>
        <v>79019.72312326227</v>
      </c>
      <c r="G22" s="18">
        <f>'1 lentele'!G22/3.4528</f>
        <v>81356.46431881371</v>
      </c>
      <c r="H22" s="18">
        <f>'1 lentele'!H22/3.4528</f>
        <v>83068.11862835959</v>
      </c>
      <c r="I22" s="19" t="s">
        <v>13</v>
      </c>
      <c r="J22" s="16" t="s">
        <v>13</v>
      </c>
      <c r="K22" s="16" t="s">
        <v>13</v>
      </c>
      <c r="L22" s="30" t="s">
        <v>13</v>
      </c>
    </row>
    <row r="23" spans="1:12" ht="12.75">
      <c r="A23" s="32"/>
      <c r="B23" s="145" t="s">
        <v>14</v>
      </c>
      <c r="C23" s="145"/>
      <c r="D23" s="145"/>
      <c r="E23" s="20"/>
      <c r="F23" s="21">
        <f>'1 lentele'!F23/3.4528</f>
        <v>79019.72312326227</v>
      </c>
      <c r="G23" s="21">
        <f>'1 lentele'!G23/3.4528</f>
        <v>81356.46431881371</v>
      </c>
      <c r="H23" s="21">
        <f>'1 lentele'!H23/3.4528</f>
        <v>83068.11862835959</v>
      </c>
      <c r="I23" s="161" t="s">
        <v>13</v>
      </c>
      <c r="J23" s="143" t="s">
        <v>13</v>
      </c>
      <c r="K23" s="143" t="s">
        <v>13</v>
      </c>
      <c r="L23" s="160" t="s">
        <v>13</v>
      </c>
    </row>
    <row r="24" spans="1:12" ht="12.75" customHeight="1">
      <c r="A24" s="32" t="s">
        <v>39</v>
      </c>
      <c r="B24" s="170" t="s">
        <v>15</v>
      </c>
      <c r="C24" s="170"/>
      <c r="D24" s="170"/>
      <c r="E24" s="20" t="s">
        <v>12</v>
      </c>
      <c r="F24" s="21">
        <f>'1 lentele'!F24/3.4528</f>
        <v>77079.26899907322</v>
      </c>
      <c r="G24" s="21">
        <f>'1 lentele'!G24/3.4528</f>
        <v>79161.14457831325</v>
      </c>
      <c r="H24" s="21">
        <f>'1 lentele'!H24/3.4528</f>
        <v>80664.27247451343</v>
      </c>
      <c r="I24" s="161"/>
      <c r="J24" s="143"/>
      <c r="K24" s="143"/>
      <c r="L24" s="160"/>
    </row>
    <row r="25" spans="1:12" ht="12.75" customHeight="1">
      <c r="A25" s="33" t="s">
        <v>38</v>
      </c>
      <c r="B25" s="145" t="s">
        <v>30</v>
      </c>
      <c r="C25" s="145"/>
      <c r="D25" s="145"/>
      <c r="E25" s="20" t="s">
        <v>12</v>
      </c>
      <c r="F25" s="21">
        <f>'1 lentele'!F25/3.4528</f>
        <v>76430.52015755328</v>
      </c>
      <c r="G25" s="21">
        <f>'1 lentele'!G25/3.4528</f>
        <v>78248.84151992586</v>
      </c>
      <c r="H25" s="21">
        <f>'1 lentele'!H25/3.4528</f>
        <v>79447.86839666357</v>
      </c>
      <c r="I25" s="161"/>
      <c r="J25" s="143"/>
      <c r="K25" s="143"/>
      <c r="L25" s="160"/>
    </row>
    <row r="26" spans="1:12" ht="12.75" customHeight="1">
      <c r="A26" s="33" t="s">
        <v>21</v>
      </c>
      <c r="B26" s="145" t="s">
        <v>16</v>
      </c>
      <c r="C26" s="145"/>
      <c r="D26" s="145"/>
      <c r="E26" s="20" t="s">
        <v>12</v>
      </c>
      <c r="F26" s="21">
        <f>'1 lentele'!F26/3.4528</f>
        <v>648.7488415199259</v>
      </c>
      <c r="G26" s="21">
        <f>'1 lentele'!G26/3.4528</f>
        <v>912.3030583873958</v>
      </c>
      <c r="H26" s="21">
        <f>'1 lentele'!H26/3.4528</f>
        <v>1216.404077849861</v>
      </c>
      <c r="I26" s="161"/>
      <c r="J26" s="143"/>
      <c r="K26" s="143"/>
      <c r="L26" s="160"/>
    </row>
    <row r="27" spans="1:12" ht="12.75" customHeight="1">
      <c r="A27" s="33" t="s">
        <v>22</v>
      </c>
      <c r="B27" s="145" t="s">
        <v>19</v>
      </c>
      <c r="C27" s="145"/>
      <c r="D27" s="145"/>
      <c r="E27" s="20" t="s">
        <v>12</v>
      </c>
      <c r="F27" s="21">
        <f>'1 lentele'!F27/3.4528</f>
        <v>0</v>
      </c>
      <c r="G27" s="21">
        <f>'1 lentele'!G27/3.4528</f>
        <v>0</v>
      </c>
      <c r="H27" s="21">
        <f>'1 lentele'!H27/3.4528</f>
        <v>0</v>
      </c>
      <c r="I27" s="161"/>
      <c r="J27" s="143"/>
      <c r="K27" s="143"/>
      <c r="L27" s="160"/>
    </row>
    <row r="28" spans="1:12" ht="12.75" customHeight="1">
      <c r="A28" s="33" t="s">
        <v>23</v>
      </c>
      <c r="B28" s="145" t="s">
        <v>31</v>
      </c>
      <c r="C28" s="145"/>
      <c r="D28" s="145"/>
      <c r="E28" s="20" t="s">
        <v>12</v>
      </c>
      <c r="F28" s="21">
        <f>'1 lentele'!F28/3.4528</f>
        <v>1940.454124189064</v>
      </c>
      <c r="G28" s="21">
        <f>'1 lentele'!G28/3.4528</f>
        <v>2195.3197405004635</v>
      </c>
      <c r="H28" s="21">
        <f>'1 lentele'!H28/3.4528</f>
        <v>2403.846153846154</v>
      </c>
      <c r="I28" s="161"/>
      <c r="J28" s="143"/>
      <c r="K28" s="143"/>
      <c r="L28" s="160"/>
    </row>
    <row r="29" spans="1:12" ht="12" customHeight="1">
      <c r="A29" s="32" t="s">
        <v>24</v>
      </c>
      <c r="B29" s="145" t="s">
        <v>32</v>
      </c>
      <c r="C29" s="145"/>
      <c r="D29" s="145"/>
      <c r="E29" s="20" t="s">
        <v>12</v>
      </c>
      <c r="F29" s="21">
        <f>'1 lentele'!F29/3.4528</f>
        <v>1940.454124189064</v>
      </c>
      <c r="G29" s="21">
        <f>'1 lentele'!G29/3.4528</f>
        <v>2195.3197405004635</v>
      </c>
      <c r="H29" s="21">
        <f>'1 lentele'!H29/3.4528</f>
        <v>2403.846153846154</v>
      </c>
      <c r="I29" s="161"/>
      <c r="J29" s="143"/>
      <c r="K29" s="143"/>
      <c r="L29" s="160"/>
    </row>
    <row r="30" spans="1:12" ht="12.75" customHeight="1">
      <c r="A30" s="33" t="s">
        <v>25</v>
      </c>
      <c r="B30" s="145" t="s">
        <v>33</v>
      </c>
      <c r="C30" s="145"/>
      <c r="D30" s="145"/>
      <c r="E30" s="20" t="s">
        <v>12</v>
      </c>
      <c r="F30" s="21">
        <f>'1 lentele'!F30/3.4528</f>
        <v>0</v>
      </c>
      <c r="G30" s="21">
        <f>'1 lentele'!G30/3.4528</f>
        <v>0</v>
      </c>
      <c r="H30" s="21">
        <f>'1 lentele'!H30/3.4528</f>
        <v>0</v>
      </c>
      <c r="I30" s="161"/>
      <c r="J30" s="143"/>
      <c r="K30" s="143"/>
      <c r="L30" s="160"/>
    </row>
    <row r="31" spans="1:12" ht="12.75" customHeight="1">
      <c r="A31" s="33" t="s">
        <v>26</v>
      </c>
      <c r="B31" s="168" t="s">
        <v>34</v>
      </c>
      <c r="C31" s="168"/>
      <c r="D31" s="168"/>
      <c r="E31" s="20" t="s">
        <v>12</v>
      </c>
      <c r="F31" s="21">
        <f>'1 lentele'!F31/3.4528</f>
        <v>0</v>
      </c>
      <c r="G31" s="21">
        <f>'1 lentele'!G31/3.4528</f>
        <v>0</v>
      </c>
      <c r="H31" s="21">
        <f>'1 lentele'!H31/3.4528</f>
        <v>0</v>
      </c>
      <c r="I31" s="161"/>
      <c r="J31" s="143"/>
      <c r="K31" s="143"/>
      <c r="L31" s="160"/>
    </row>
    <row r="32" spans="1:12" ht="12.75" customHeight="1">
      <c r="A32" s="33" t="s">
        <v>27</v>
      </c>
      <c r="B32" s="168" t="s">
        <v>18</v>
      </c>
      <c r="C32" s="168"/>
      <c r="D32" s="168"/>
      <c r="E32" s="20" t="s">
        <v>12</v>
      </c>
      <c r="F32" s="21">
        <f>'1 lentele'!F32/3.4528</f>
        <v>0</v>
      </c>
      <c r="G32" s="21">
        <f>'1 lentele'!G32/3.4528</f>
        <v>0</v>
      </c>
      <c r="H32" s="21">
        <f>'1 lentele'!H32/3.4528</f>
        <v>0</v>
      </c>
      <c r="I32" s="161"/>
      <c r="J32" s="143"/>
      <c r="K32" s="143"/>
      <c r="L32" s="160"/>
    </row>
    <row r="33" spans="1:12" ht="12.75" customHeight="1">
      <c r="A33" s="33" t="s">
        <v>28</v>
      </c>
      <c r="B33" s="145" t="s">
        <v>35</v>
      </c>
      <c r="C33" s="145"/>
      <c r="D33" s="145"/>
      <c r="E33" s="20" t="s">
        <v>12</v>
      </c>
      <c r="F33" s="21">
        <f>'1 lentele'!F33/3.4528</f>
        <v>0</v>
      </c>
      <c r="G33" s="21">
        <f>'1 lentele'!G33/3.4528</f>
        <v>0</v>
      </c>
      <c r="H33" s="21">
        <f>'1 lentele'!H33/3.4528</f>
        <v>0</v>
      </c>
      <c r="I33" s="161"/>
      <c r="J33" s="143"/>
      <c r="K33" s="143"/>
      <c r="L33" s="160"/>
    </row>
    <row r="34" spans="1:12" ht="12.75" customHeight="1">
      <c r="A34" s="33" t="s">
        <v>29</v>
      </c>
      <c r="B34" s="145" t="s">
        <v>17</v>
      </c>
      <c r="C34" s="145"/>
      <c r="D34" s="145"/>
      <c r="E34" s="20" t="s">
        <v>12</v>
      </c>
      <c r="F34" s="21">
        <f>'1 lentele'!F34/3.4528</f>
        <v>0</v>
      </c>
      <c r="G34" s="21">
        <f>'1 lentele'!G34/3.4528</f>
        <v>0</v>
      </c>
      <c r="H34" s="21">
        <f>'1 lentele'!H34/3.4528</f>
        <v>0</v>
      </c>
      <c r="I34" s="161"/>
      <c r="J34" s="143"/>
      <c r="K34" s="143"/>
      <c r="L34" s="160"/>
    </row>
    <row r="35" spans="1:12" ht="12.75">
      <c r="A35" s="34" t="s">
        <v>43</v>
      </c>
      <c r="B35" s="167" t="s">
        <v>98</v>
      </c>
      <c r="C35" s="167"/>
      <c r="D35" s="167"/>
      <c r="E35" s="22" t="s">
        <v>12</v>
      </c>
      <c r="F35" s="23">
        <f>'1 lentele'!F35/3.4528</f>
        <v>79019.72312326227</v>
      </c>
      <c r="G35" s="23">
        <f>'1 lentele'!G35/3.4528</f>
        <v>81356.46431881371</v>
      </c>
      <c r="H35" s="23">
        <f>'1 lentele'!H35/3.4528</f>
        <v>83068.11862835959</v>
      </c>
      <c r="I35" s="19" t="s">
        <v>13</v>
      </c>
      <c r="J35" s="16" t="s">
        <v>13</v>
      </c>
      <c r="K35" s="16" t="s">
        <v>13</v>
      </c>
      <c r="L35" s="30" t="s">
        <v>13</v>
      </c>
    </row>
    <row r="36" spans="1:12" ht="12.75">
      <c r="A36" s="31" t="s">
        <v>44</v>
      </c>
      <c r="B36" s="135" t="s">
        <v>99</v>
      </c>
      <c r="C36" s="135"/>
      <c r="D36" s="135"/>
      <c r="E36" s="24" t="s">
        <v>12</v>
      </c>
      <c r="F36" s="25">
        <f>'1 lentele'!F36/3.4528</f>
        <v>5714.637395736793</v>
      </c>
      <c r="G36" s="25">
        <f>'1 lentele'!G36/3.4528</f>
        <v>5763.438368860056</v>
      </c>
      <c r="H36" s="25">
        <f>'1 lentele'!H36/3.4528</f>
        <v>5957.483781278962</v>
      </c>
      <c r="I36" s="26" t="s">
        <v>13</v>
      </c>
      <c r="J36" s="27" t="s">
        <v>13</v>
      </c>
      <c r="K36" s="27" t="s">
        <v>13</v>
      </c>
      <c r="L36" s="35" t="s">
        <v>13</v>
      </c>
    </row>
    <row r="37" spans="1:12" ht="12.75">
      <c r="A37" s="32"/>
      <c r="B37" s="117" t="s">
        <v>20</v>
      </c>
      <c r="C37" s="117"/>
      <c r="D37" s="117"/>
      <c r="E37" s="82" t="s">
        <v>12</v>
      </c>
      <c r="F37" s="85">
        <f>'1 lentele'!F37/3.4528</f>
        <v>4766.9138090824845</v>
      </c>
      <c r="G37" s="85">
        <f>'1 lentele'!G37/3.4528</f>
        <v>4923.54031510658</v>
      </c>
      <c r="H37" s="85">
        <f>'1 lentele'!H37/3.4528</f>
        <v>5068.350324374421</v>
      </c>
      <c r="I37" s="119" t="s">
        <v>84</v>
      </c>
      <c r="J37" s="128">
        <v>8</v>
      </c>
      <c r="K37" s="128">
        <v>8</v>
      </c>
      <c r="L37" s="130">
        <v>8</v>
      </c>
    </row>
    <row r="38" spans="1:12" ht="12.75">
      <c r="A38" s="132" t="s">
        <v>45</v>
      </c>
      <c r="B38" s="118" t="s">
        <v>166</v>
      </c>
      <c r="C38" s="133" t="s">
        <v>82</v>
      </c>
      <c r="D38" s="134" t="s">
        <v>157</v>
      </c>
      <c r="E38" s="84" t="s">
        <v>39</v>
      </c>
      <c r="F38" s="85">
        <f>'1 lentele'!F38/3.4528</f>
        <v>4766.9138090824845</v>
      </c>
      <c r="G38" s="85">
        <f>'1 lentele'!G38/3.4528</f>
        <v>4923.54031510658</v>
      </c>
      <c r="H38" s="85">
        <f>'1 lentele'!H38/3.4528</f>
        <v>5068.350324374421</v>
      </c>
      <c r="I38" s="119"/>
      <c r="J38" s="129"/>
      <c r="K38" s="129"/>
      <c r="L38" s="131"/>
    </row>
    <row r="39" spans="1:12" ht="12.75">
      <c r="A39" s="132"/>
      <c r="B39" s="118"/>
      <c r="C39" s="133"/>
      <c r="D39" s="134"/>
      <c r="E39" s="86" t="s">
        <v>38</v>
      </c>
      <c r="F39" s="85">
        <f>'1 lentele'!F39/3.4528</f>
        <v>4766.9138090824845</v>
      </c>
      <c r="G39" s="85">
        <f>'1 lentele'!G39/3.4528</f>
        <v>4923.54031510658</v>
      </c>
      <c r="H39" s="85">
        <f>'1 lentele'!H39/3.4528</f>
        <v>5068.350324374421</v>
      </c>
      <c r="I39" s="119"/>
      <c r="J39" s="129"/>
      <c r="K39" s="129"/>
      <c r="L39" s="131"/>
    </row>
    <row r="40" spans="1:12" ht="12.75">
      <c r="A40" s="32"/>
      <c r="B40" s="117" t="s">
        <v>20</v>
      </c>
      <c r="C40" s="117"/>
      <c r="D40" s="117"/>
      <c r="E40" s="82" t="s">
        <v>12</v>
      </c>
      <c r="F40" s="85">
        <f>'1 lentele'!F40/3.4528</f>
        <v>222.71779425393885</v>
      </c>
      <c r="G40" s="85">
        <f>'1 lentele'!G40/3.4528</f>
        <v>86.88600556070436</v>
      </c>
      <c r="H40" s="85">
        <f>'1 lentele'!H40/3.4528</f>
        <v>101.36700648748842</v>
      </c>
      <c r="I40" s="119" t="s">
        <v>101</v>
      </c>
      <c r="J40" s="128">
        <v>7</v>
      </c>
      <c r="K40" s="128">
        <v>8</v>
      </c>
      <c r="L40" s="130">
        <v>8</v>
      </c>
    </row>
    <row r="41" spans="1:12" ht="12.75">
      <c r="A41" s="132" t="s">
        <v>86</v>
      </c>
      <c r="B41" s="118" t="s">
        <v>167</v>
      </c>
      <c r="C41" s="133" t="s">
        <v>82</v>
      </c>
      <c r="D41" s="134" t="s">
        <v>157</v>
      </c>
      <c r="E41" s="84" t="s">
        <v>39</v>
      </c>
      <c r="F41" s="85">
        <f>'1 lentele'!F41/3.4528</f>
        <v>222.71779425393885</v>
      </c>
      <c r="G41" s="85">
        <f>'1 lentele'!G41/3.4528</f>
        <v>86.88600556070436</v>
      </c>
      <c r="H41" s="85">
        <f>'1 lentele'!H41/3.4528</f>
        <v>101.36700648748842</v>
      </c>
      <c r="I41" s="119"/>
      <c r="J41" s="129"/>
      <c r="K41" s="129"/>
      <c r="L41" s="131"/>
    </row>
    <row r="42" spans="1:12" ht="12.75">
      <c r="A42" s="132"/>
      <c r="B42" s="118"/>
      <c r="C42" s="133"/>
      <c r="D42" s="134"/>
      <c r="E42" s="86" t="s">
        <v>38</v>
      </c>
      <c r="F42" s="85">
        <f>'1 lentele'!F42/3.4528</f>
        <v>222.71779425393885</v>
      </c>
      <c r="G42" s="85">
        <f>'1 lentele'!G42/3.4528</f>
        <v>86.88600556070436</v>
      </c>
      <c r="H42" s="85">
        <f>'1 lentele'!H42/3.4528</f>
        <v>101.36700648748842</v>
      </c>
      <c r="I42" s="119"/>
      <c r="J42" s="129"/>
      <c r="K42" s="129"/>
      <c r="L42" s="131"/>
    </row>
    <row r="43" spans="1:12" ht="15.75" customHeight="1">
      <c r="A43" s="32"/>
      <c r="B43" s="117" t="s">
        <v>20</v>
      </c>
      <c r="C43" s="117"/>
      <c r="D43" s="117"/>
      <c r="E43" s="82" t="s">
        <v>12</v>
      </c>
      <c r="F43" s="85">
        <f>'1 lentele'!F43/3.4528</f>
        <v>270.59198331788696</v>
      </c>
      <c r="G43" s="85">
        <f>'1 lentele'!G43/3.4528</f>
        <v>289.6200185356812</v>
      </c>
      <c r="H43" s="85">
        <f>'1 lentele'!H43/3.4528</f>
        <v>318.5820203892493</v>
      </c>
      <c r="I43" s="119" t="s">
        <v>85</v>
      </c>
      <c r="J43" s="128">
        <v>7</v>
      </c>
      <c r="K43" s="128">
        <v>7</v>
      </c>
      <c r="L43" s="130">
        <v>7</v>
      </c>
    </row>
    <row r="44" spans="1:12" ht="12.75" customHeight="1">
      <c r="A44" s="132" t="s">
        <v>87</v>
      </c>
      <c r="B44" s="118" t="s">
        <v>168</v>
      </c>
      <c r="C44" s="133" t="s">
        <v>82</v>
      </c>
      <c r="D44" s="134" t="s">
        <v>157</v>
      </c>
      <c r="E44" s="84" t="s">
        <v>39</v>
      </c>
      <c r="F44" s="85">
        <f>'1 lentele'!F44/3.4528</f>
        <v>270.59198331788696</v>
      </c>
      <c r="G44" s="85">
        <f>'1 lentele'!G44/3.4528</f>
        <v>289.6200185356812</v>
      </c>
      <c r="H44" s="85">
        <f>'1 lentele'!H44/3.4528</f>
        <v>318.5820203892493</v>
      </c>
      <c r="I44" s="119"/>
      <c r="J44" s="129"/>
      <c r="K44" s="129"/>
      <c r="L44" s="131"/>
    </row>
    <row r="45" spans="1:12" ht="13.5" customHeight="1">
      <c r="A45" s="132"/>
      <c r="B45" s="118"/>
      <c r="C45" s="133"/>
      <c r="D45" s="134"/>
      <c r="E45" s="86" t="s">
        <v>38</v>
      </c>
      <c r="F45" s="85">
        <f>'1 lentele'!F45/3.4528</f>
        <v>241.6299814643188</v>
      </c>
      <c r="G45" s="85">
        <f>'1 lentele'!G45/3.4528</f>
        <v>246.17701575532902</v>
      </c>
      <c r="H45" s="85">
        <f>'1 lentele'!H45/3.4528</f>
        <v>260.6580166821131</v>
      </c>
      <c r="I45" s="119"/>
      <c r="J45" s="129"/>
      <c r="K45" s="129"/>
      <c r="L45" s="131"/>
    </row>
    <row r="46" spans="1:12" ht="13.5" customHeight="1">
      <c r="A46" s="132"/>
      <c r="B46" s="118"/>
      <c r="C46" s="133"/>
      <c r="D46" s="134"/>
      <c r="E46" s="86" t="s">
        <v>21</v>
      </c>
      <c r="F46" s="85">
        <f>'1 lentele'!F46/3.4528</f>
        <v>28.96200185356812</v>
      </c>
      <c r="G46" s="85">
        <f>'1 lentele'!G46/3.4528</f>
        <v>43.44300278035218</v>
      </c>
      <c r="H46" s="85">
        <f>'1 lentele'!H46/3.4528</f>
        <v>57.92400370713624</v>
      </c>
      <c r="I46" s="119"/>
      <c r="J46" s="129"/>
      <c r="K46" s="129"/>
      <c r="L46" s="131"/>
    </row>
    <row r="47" spans="1:12" ht="12.75">
      <c r="A47" s="32"/>
      <c r="B47" s="117" t="s">
        <v>20</v>
      </c>
      <c r="C47" s="117"/>
      <c r="D47" s="117"/>
      <c r="E47" s="82" t="s">
        <v>12</v>
      </c>
      <c r="F47" s="85">
        <f>'1 lentele'!F47/3.4528</f>
        <v>454.4138090824838</v>
      </c>
      <c r="G47" s="85">
        <f>'1 lentele'!G47/3.4528</f>
        <v>463.3920296570899</v>
      </c>
      <c r="H47" s="85">
        <f>'1 lentele'!H47/3.4528</f>
        <v>469.18443002780356</v>
      </c>
      <c r="I47" s="119" t="s">
        <v>177</v>
      </c>
      <c r="J47" s="128">
        <v>8</v>
      </c>
      <c r="K47" s="128">
        <v>8</v>
      </c>
      <c r="L47" s="130">
        <v>8</v>
      </c>
    </row>
    <row r="48" spans="1:12" ht="12.75">
      <c r="A48" s="132" t="s">
        <v>88</v>
      </c>
      <c r="B48" s="118" t="s">
        <v>83</v>
      </c>
      <c r="C48" s="133" t="s">
        <v>82</v>
      </c>
      <c r="D48" s="134" t="s">
        <v>157</v>
      </c>
      <c r="E48" s="84" t="s">
        <v>39</v>
      </c>
      <c r="F48" s="85">
        <f>'1 lentele'!F48/3.4528</f>
        <v>454.4138090824838</v>
      </c>
      <c r="G48" s="85">
        <f>'1 lentele'!G48/3.4528</f>
        <v>463.3920296570899</v>
      </c>
      <c r="H48" s="85">
        <f>'1 lentele'!H48/3.4528</f>
        <v>469.18443002780356</v>
      </c>
      <c r="I48" s="119"/>
      <c r="J48" s="129"/>
      <c r="K48" s="129"/>
      <c r="L48" s="131"/>
    </row>
    <row r="49" spans="1:12" ht="12.75">
      <c r="A49" s="132"/>
      <c r="B49" s="118"/>
      <c r="C49" s="133"/>
      <c r="D49" s="134"/>
      <c r="E49" s="86" t="s">
        <v>38</v>
      </c>
      <c r="F49" s="85">
        <f>'1 lentele'!F49/3.4528</f>
        <v>454.4138090824838</v>
      </c>
      <c r="G49" s="85">
        <f>'1 lentele'!G49/3.4528</f>
        <v>463.3920296570899</v>
      </c>
      <c r="H49" s="85">
        <f>'1 lentele'!H49/3.4528</f>
        <v>469.18443002780356</v>
      </c>
      <c r="I49" s="119"/>
      <c r="J49" s="129"/>
      <c r="K49" s="129"/>
      <c r="L49" s="131"/>
    </row>
    <row r="50" spans="1:12" ht="12.75">
      <c r="A50" s="31" t="s">
        <v>46</v>
      </c>
      <c r="B50" s="135" t="s">
        <v>47</v>
      </c>
      <c r="C50" s="135"/>
      <c r="D50" s="135"/>
      <c r="E50" s="24" t="s">
        <v>12</v>
      </c>
      <c r="F50" s="25">
        <f>'1 lentele'!F50/3.4528</f>
        <v>8389.481000926784</v>
      </c>
      <c r="G50" s="25">
        <f>'1 lentele'!G50/3.4528</f>
        <v>8322.231232622798</v>
      </c>
      <c r="H50" s="25">
        <f>'1 lentele'!H50/3.4528</f>
        <v>8704.529657089899</v>
      </c>
      <c r="I50" s="76" t="s">
        <v>13</v>
      </c>
      <c r="J50" s="27" t="s">
        <v>13</v>
      </c>
      <c r="K50" s="27" t="s">
        <v>13</v>
      </c>
      <c r="L50" s="35" t="s">
        <v>13</v>
      </c>
    </row>
    <row r="51" spans="1:12" ht="12.75">
      <c r="A51" s="31"/>
      <c r="B51" s="117" t="s">
        <v>20</v>
      </c>
      <c r="C51" s="117"/>
      <c r="D51" s="117"/>
      <c r="E51" s="82" t="s">
        <v>12</v>
      </c>
      <c r="F51" s="85">
        <f>'1 lentele'!F51/3.4528</f>
        <v>6929.564411492123</v>
      </c>
      <c r="G51" s="85">
        <f>'1 lentele'!G51/3.4528</f>
        <v>7011.700648748842</v>
      </c>
      <c r="H51" s="85">
        <f>'1 lentele'!H51/3.4528</f>
        <v>7385.31047265987</v>
      </c>
      <c r="I51" s="119" t="s">
        <v>102</v>
      </c>
      <c r="J51" s="120">
        <v>11</v>
      </c>
      <c r="K51" s="120">
        <v>11</v>
      </c>
      <c r="L51" s="122">
        <v>11</v>
      </c>
    </row>
    <row r="52" spans="1:12" ht="15" customHeight="1">
      <c r="A52" s="132" t="s">
        <v>48</v>
      </c>
      <c r="B52" s="114" t="s">
        <v>72</v>
      </c>
      <c r="C52" s="133" t="s">
        <v>75</v>
      </c>
      <c r="D52" s="116" t="s">
        <v>158</v>
      </c>
      <c r="E52" s="88" t="s">
        <v>39</v>
      </c>
      <c r="F52" s="85">
        <f>'1 lentele'!F52/3.4528</f>
        <v>6929.564411492123</v>
      </c>
      <c r="G52" s="85">
        <f>'1 lentele'!G52/3.4528</f>
        <v>7011.700648748842</v>
      </c>
      <c r="H52" s="85">
        <f>'1 lentele'!H52/3.4528</f>
        <v>7385.31047265987</v>
      </c>
      <c r="I52" s="119"/>
      <c r="J52" s="120"/>
      <c r="K52" s="120"/>
      <c r="L52" s="122"/>
    </row>
    <row r="53" spans="1:12" ht="15.75" customHeight="1">
      <c r="A53" s="132"/>
      <c r="B53" s="114"/>
      <c r="C53" s="133"/>
      <c r="D53" s="116"/>
      <c r="E53" s="90" t="s">
        <v>38</v>
      </c>
      <c r="F53" s="85">
        <f>'1 lentele'!F53/3.4528</f>
        <v>6929.564411492123</v>
      </c>
      <c r="G53" s="85">
        <f>'1 lentele'!G53/3.4528</f>
        <v>7011.700648748842</v>
      </c>
      <c r="H53" s="85">
        <f>'1 lentele'!H53/3.4528</f>
        <v>7385.31047265987</v>
      </c>
      <c r="I53" s="119"/>
      <c r="J53" s="120"/>
      <c r="K53" s="120"/>
      <c r="L53" s="122"/>
    </row>
    <row r="54" spans="1:12" ht="12.75">
      <c r="A54" s="31"/>
      <c r="B54" s="117" t="s">
        <v>20</v>
      </c>
      <c r="C54" s="117"/>
      <c r="D54" s="117"/>
      <c r="E54" s="82" t="s">
        <v>12</v>
      </c>
      <c r="F54" s="85">
        <f>'1 lentele'!F54/3.4528</f>
        <v>1143.0722891566265</v>
      </c>
      <c r="G54" s="85">
        <f>'1 lentele'!G54/3.4528</f>
        <v>1193.2344763670064</v>
      </c>
      <c r="H54" s="85">
        <f>'1 lentele'!H54/3.4528</f>
        <v>1201.923076923077</v>
      </c>
      <c r="I54" s="119" t="s">
        <v>159</v>
      </c>
      <c r="J54" s="120">
        <v>100</v>
      </c>
      <c r="K54" s="120">
        <v>100</v>
      </c>
      <c r="L54" s="122">
        <v>100</v>
      </c>
    </row>
    <row r="55" spans="1:12" ht="15" customHeight="1">
      <c r="A55" s="132" t="s">
        <v>79</v>
      </c>
      <c r="B55" s="114" t="s">
        <v>73</v>
      </c>
      <c r="C55" s="133" t="s">
        <v>75</v>
      </c>
      <c r="D55" s="116" t="s">
        <v>158</v>
      </c>
      <c r="E55" s="88" t="s">
        <v>39</v>
      </c>
      <c r="F55" s="85">
        <f>'1 lentele'!F55/3.4528</f>
        <v>1143.0722891566265</v>
      </c>
      <c r="G55" s="85">
        <f>'1 lentele'!G55/3.4528</f>
        <v>1193.2344763670064</v>
      </c>
      <c r="H55" s="85">
        <f>'1 lentele'!H55/3.4528</f>
        <v>1201.923076923077</v>
      </c>
      <c r="I55" s="119"/>
      <c r="J55" s="120"/>
      <c r="K55" s="120"/>
      <c r="L55" s="122"/>
    </row>
    <row r="56" spans="1:12" ht="15.75" customHeight="1">
      <c r="A56" s="132"/>
      <c r="B56" s="114"/>
      <c r="C56" s="133"/>
      <c r="D56" s="116"/>
      <c r="E56" s="90" t="s">
        <v>38</v>
      </c>
      <c r="F56" s="85">
        <f>'1 lentele'!F56/3.4528</f>
        <v>1143.0722891566265</v>
      </c>
      <c r="G56" s="85">
        <f>'1 lentele'!G56/3.4528</f>
        <v>1193.2344763670064</v>
      </c>
      <c r="H56" s="85">
        <f>'1 lentele'!H56/3.4528</f>
        <v>1201.923076923077</v>
      </c>
      <c r="I56" s="119"/>
      <c r="J56" s="120"/>
      <c r="K56" s="120"/>
      <c r="L56" s="122"/>
    </row>
    <row r="57" spans="1:12" ht="12.75">
      <c r="A57" s="31"/>
      <c r="B57" s="117" t="s">
        <v>20</v>
      </c>
      <c r="C57" s="117"/>
      <c r="D57" s="117"/>
      <c r="E57" s="82" t="s">
        <v>12</v>
      </c>
      <c r="F57" s="85">
        <f>'1 lentele'!F57/3.4528</f>
        <v>192.30769230769232</v>
      </c>
      <c r="G57" s="85">
        <f>'1 lentele'!G57/3.4528</f>
        <v>88.33410565338276</v>
      </c>
      <c r="H57" s="85">
        <f>'1 lentele'!H57/3.4528</f>
        <v>88.33410565338276</v>
      </c>
      <c r="I57" s="119" t="s">
        <v>77</v>
      </c>
      <c r="J57" s="120">
        <v>6</v>
      </c>
      <c r="K57" s="120">
        <v>6</v>
      </c>
      <c r="L57" s="122">
        <v>8</v>
      </c>
    </row>
    <row r="58" spans="1:12" ht="12.75">
      <c r="A58" s="132" t="s">
        <v>80</v>
      </c>
      <c r="B58" s="114" t="s">
        <v>74</v>
      </c>
      <c r="C58" s="133" t="s">
        <v>75</v>
      </c>
      <c r="D58" s="116" t="s">
        <v>158</v>
      </c>
      <c r="E58" s="88" t="s">
        <v>39</v>
      </c>
      <c r="F58" s="85">
        <f>'1 lentele'!F58/3.4528</f>
        <v>192.30769230769232</v>
      </c>
      <c r="G58" s="85">
        <f>'1 lentele'!G58/3.4528</f>
        <v>88.33410565338276</v>
      </c>
      <c r="H58" s="85">
        <f>'1 lentele'!H58/3.4528</f>
        <v>88.33410565338276</v>
      </c>
      <c r="I58" s="119"/>
      <c r="J58" s="120"/>
      <c r="K58" s="120"/>
      <c r="L58" s="122"/>
    </row>
    <row r="59" spans="1:12" ht="12.75">
      <c r="A59" s="132"/>
      <c r="B59" s="114"/>
      <c r="C59" s="133"/>
      <c r="D59" s="116"/>
      <c r="E59" s="91" t="s">
        <v>38</v>
      </c>
      <c r="F59" s="85">
        <f>'1 lentele'!F59/3.4528</f>
        <v>192.30769230769232</v>
      </c>
      <c r="G59" s="85">
        <f>'1 lentele'!G59/3.4528</f>
        <v>88.33410565338276</v>
      </c>
      <c r="H59" s="85">
        <f>'1 lentele'!H59/3.4528</f>
        <v>88.33410565338276</v>
      </c>
      <c r="I59" s="119"/>
      <c r="J59" s="120"/>
      <c r="K59" s="120"/>
      <c r="L59" s="122"/>
    </row>
    <row r="60" spans="1:12" ht="15.75" customHeight="1">
      <c r="A60" s="32"/>
      <c r="B60" s="117" t="s">
        <v>20</v>
      </c>
      <c r="C60" s="117"/>
      <c r="D60" s="117"/>
      <c r="E60" s="82" t="s">
        <v>12</v>
      </c>
      <c r="F60" s="85">
        <f>'1 lentele'!F60/3.4528</f>
        <v>124.53660797034291</v>
      </c>
      <c r="G60" s="85">
        <f>'1 lentele'!G60/3.4528</f>
        <v>28.96200185356812</v>
      </c>
      <c r="H60" s="85">
        <f>'1 lentele'!H60/3.4528</f>
        <v>28.96200185356812</v>
      </c>
      <c r="I60" s="119" t="s">
        <v>78</v>
      </c>
      <c r="J60" s="120">
        <v>5</v>
      </c>
      <c r="K60" s="120">
        <v>5</v>
      </c>
      <c r="L60" s="122">
        <v>2</v>
      </c>
    </row>
    <row r="61" spans="1:12" ht="12.75">
      <c r="A61" s="132" t="s">
        <v>81</v>
      </c>
      <c r="B61" s="114" t="s">
        <v>76</v>
      </c>
      <c r="C61" s="118" t="s">
        <v>75</v>
      </c>
      <c r="D61" s="116" t="s">
        <v>158</v>
      </c>
      <c r="E61" s="92" t="s">
        <v>39</v>
      </c>
      <c r="F61" s="85">
        <f>'1 lentele'!F61/3.4528</f>
        <v>124.53660797034291</v>
      </c>
      <c r="G61" s="85">
        <f>'1 lentele'!G61/3.4528</f>
        <v>28.96200185356812</v>
      </c>
      <c r="H61" s="85">
        <f>'1 lentele'!H61/3.4528</f>
        <v>28.96200185356812</v>
      </c>
      <c r="I61" s="119"/>
      <c r="J61" s="120"/>
      <c r="K61" s="120"/>
      <c r="L61" s="122"/>
    </row>
    <row r="62" spans="1:12" ht="12.75">
      <c r="A62" s="132"/>
      <c r="B62" s="114"/>
      <c r="C62" s="118"/>
      <c r="D62" s="116"/>
      <c r="E62" s="90" t="s">
        <v>38</v>
      </c>
      <c r="F62" s="85">
        <f>'1 lentele'!F62/3.4528</f>
        <v>83.98980537534754</v>
      </c>
      <c r="G62" s="85">
        <f>'1 lentele'!G62/3.4528</f>
        <v>28.96200185356812</v>
      </c>
      <c r="H62" s="85">
        <f>'1 lentele'!H62/3.4528</f>
        <v>28.96200185356812</v>
      </c>
      <c r="I62" s="119"/>
      <c r="J62" s="120"/>
      <c r="K62" s="120"/>
      <c r="L62" s="122"/>
    </row>
    <row r="63" spans="1:12" ht="12.75">
      <c r="A63" s="132"/>
      <c r="B63" s="114"/>
      <c r="C63" s="118"/>
      <c r="D63" s="116"/>
      <c r="E63" s="90" t="s">
        <v>21</v>
      </c>
      <c r="F63" s="85">
        <f>'1 lentele'!F63/3.4528</f>
        <v>40.54680259499537</v>
      </c>
      <c r="G63" s="85">
        <f>'1 lentele'!G63/3.4528</f>
        <v>0</v>
      </c>
      <c r="H63" s="85">
        <f>'1 lentele'!H63/3.4528</f>
        <v>0</v>
      </c>
      <c r="I63" s="119"/>
      <c r="J63" s="120"/>
      <c r="K63" s="120"/>
      <c r="L63" s="122"/>
    </row>
    <row r="64" spans="1:12" ht="12.75">
      <c r="A64" s="31" t="s">
        <v>49</v>
      </c>
      <c r="B64" s="135" t="s">
        <v>160</v>
      </c>
      <c r="C64" s="135"/>
      <c r="D64" s="135"/>
      <c r="E64" s="24" t="s">
        <v>12</v>
      </c>
      <c r="F64" s="25">
        <f>'1 lentele'!F64/3.4528</f>
        <v>4093.0838739573683</v>
      </c>
      <c r="G64" s="25">
        <f>'1 lentele'!G64/3.4528</f>
        <v>4078.023632993513</v>
      </c>
      <c r="H64" s="25">
        <f>'1 lentele'!H64/3.4528</f>
        <v>4078.023632993513</v>
      </c>
      <c r="I64" s="26" t="s">
        <v>13</v>
      </c>
      <c r="J64" s="27" t="s">
        <v>13</v>
      </c>
      <c r="K64" s="27" t="s">
        <v>13</v>
      </c>
      <c r="L64" s="35" t="s">
        <v>13</v>
      </c>
    </row>
    <row r="65" spans="1:12" ht="12.75">
      <c r="A65" s="37"/>
      <c r="B65" s="117" t="s">
        <v>20</v>
      </c>
      <c r="C65" s="117"/>
      <c r="D65" s="117"/>
      <c r="E65" s="82" t="s">
        <v>12</v>
      </c>
      <c r="F65" s="85">
        <f>'1 lentele'!F65/3.4528</f>
        <v>330.68813716404077</v>
      </c>
      <c r="G65" s="85">
        <f>'1 lentele'!G65/3.4528</f>
        <v>337.05977757182575</v>
      </c>
      <c r="H65" s="85">
        <f>'1 lentele'!H65/3.4528</f>
        <v>337.05977757182575</v>
      </c>
      <c r="I65" s="119" t="s">
        <v>71</v>
      </c>
      <c r="J65" s="120">
        <v>1</v>
      </c>
      <c r="K65" s="120">
        <v>1</v>
      </c>
      <c r="L65" s="122">
        <v>1</v>
      </c>
    </row>
    <row r="66" spans="1:12" ht="12.75">
      <c r="A66" s="132" t="s">
        <v>50</v>
      </c>
      <c r="B66" s="114" t="s">
        <v>55</v>
      </c>
      <c r="C66" s="114" t="s">
        <v>40</v>
      </c>
      <c r="D66" s="116" t="s">
        <v>193</v>
      </c>
      <c r="E66" s="84" t="s">
        <v>39</v>
      </c>
      <c r="F66" s="85">
        <f>'1 lentele'!F66/3.4528</f>
        <v>330.68813716404077</v>
      </c>
      <c r="G66" s="85">
        <f>'1 lentele'!G66/3.4528</f>
        <v>337.05977757182575</v>
      </c>
      <c r="H66" s="85">
        <f>'1 lentele'!H66/3.4528</f>
        <v>337.05977757182575</v>
      </c>
      <c r="I66" s="119"/>
      <c r="J66" s="120"/>
      <c r="K66" s="120"/>
      <c r="L66" s="122"/>
    </row>
    <row r="67" spans="1:12" ht="23.25" customHeight="1">
      <c r="A67" s="132"/>
      <c r="B67" s="114"/>
      <c r="C67" s="114"/>
      <c r="D67" s="116"/>
      <c r="E67" s="86" t="s">
        <v>38</v>
      </c>
      <c r="F67" s="85">
        <f>'1 lentele'!F67/3.4528</f>
        <v>330.68813716404077</v>
      </c>
      <c r="G67" s="85">
        <f>'1 lentele'!G67/3.4528</f>
        <v>337.05977757182575</v>
      </c>
      <c r="H67" s="85">
        <f>'1 lentele'!H67/3.4528</f>
        <v>337.05977757182575</v>
      </c>
      <c r="I67" s="119"/>
      <c r="J67" s="120"/>
      <c r="K67" s="120"/>
      <c r="L67" s="122"/>
    </row>
    <row r="68" spans="1:12" ht="12.75">
      <c r="A68" s="32"/>
      <c r="B68" s="117" t="s">
        <v>20</v>
      </c>
      <c r="C68" s="117"/>
      <c r="D68" s="117"/>
      <c r="E68" s="82" t="s">
        <v>12</v>
      </c>
      <c r="F68" s="85">
        <f>'1 lentele'!F68/3.4528</f>
        <v>572.694624652456</v>
      </c>
      <c r="G68" s="85">
        <f>'1 lentele'!G68/3.4528</f>
        <v>557.0551436515292</v>
      </c>
      <c r="H68" s="85">
        <f>'1 lentele'!H68/3.4528</f>
        <v>557.0551436515292</v>
      </c>
      <c r="I68" s="119" t="s">
        <v>71</v>
      </c>
      <c r="J68" s="120">
        <v>1</v>
      </c>
      <c r="K68" s="120">
        <v>1</v>
      </c>
      <c r="L68" s="122">
        <v>1</v>
      </c>
    </row>
    <row r="69" spans="1:12" ht="16.5" customHeight="1">
      <c r="A69" s="132" t="s">
        <v>51</v>
      </c>
      <c r="B69" s="114" t="s">
        <v>56</v>
      </c>
      <c r="C69" s="115" t="s">
        <v>40</v>
      </c>
      <c r="D69" s="116" t="s">
        <v>194</v>
      </c>
      <c r="E69" s="84" t="s">
        <v>39</v>
      </c>
      <c r="F69" s="85">
        <f>'1 lentele'!F69/3.4528</f>
        <v>572.694624652456</v>
      </c>
      <c r="G69" s="85">
        <f>'1 lentele'!G69/3.4528</f>
        <v>557.0551436515292</v>
      </c>
      <c r="H69" s="85">
        <f>'1 lentele'!H69/3.4528</f>
        <v>557.0551436515292</v>
      </c>
      <c r="I69" s="119"/>
      <c r="J69" s="120"/>
      <c r="K69" s="120"/>
      <c r="L69" s="122"/>
    </row>
    <row r="70" spans="1:12" ht="15" customHeight="1">
      <c r="A70" s="132"/>
      <c r="B70" s="114"/>
      <c r="C70" s="115"/>
      <c r="D70" s="116"/>
      <c r="E70" s="86" t="s">
        <v>38</v>
      </c>
      <c r="F70" s="85">
        <f>'1 lentele'!F70/3.4528</f>
        <v>572.694624652456</v>
      </c>
      <c r="G70" s="85">
        <f>'1 lentele'!G70/3.4528</f>
        <v>557.0551436515292</v>
      </c>
      <c r="H70" s="85">
        <f>'1 lentele'!H70/3.4528</f>
        <v>557.0551436515292</v>
      </c>
      <c r="I70" s="119"/>
      <c r="J70" s="120"/>
      <c r="K70" s="120"/>
      <c r="L70" s="122"/>
    </row>
    <row r="71" spans="1:12" ht="12.75">
      <c r="A71" s="38"/>
      <c r="B71" s="117" t="s">
        <v>20</v>
      </c>
      <c r="C71" s="117"/>
      <c r="D71" s="117"/>
      <c r="E71" s="82" t="s">
        <v>12</v>
      </c>
      <c r="F71" s="85">
        <f>'1 lentele'!F71/3.4528</f>
        <v>654.6570898980538</v>
      </c>
      <c r="G71" s="85">
        <f>'1 lentele'!G71/3.4528</f>
        <v>654.6570898980538</v>
      </c>
      <c r="H71" s="85">
        <f>'1 lentele'!H71/3.4528</f>
        <v>654.6570898980538</v>
      </c>
      <c r="I71" s="119" t="s">
        <v>71</v>
      </c>
      <c r="J71" s="120">
        <v>1</v>
      </c>
      <c r="K71" s="120">
        <v>1</v>
      </c>
      <c r="L71" s="122">
        <v>1</v>
      </c>
    </row>
    <row r="72" spans="1:12" ht="12.75">
      <c r="A72" s="132" t="s">
        <v>200</v>
      </c>
      <c r="B72" s="114" t="s">
        <v>57</v>
      </c>
      <c r="C72" s="115" t="s">
        <v>40</v>
      </c>
      <c r="D72" s="116" t="s">
        <v>195</v>
      </c>
      <c r="E72" s="84" t="s">
        <v>39</v>
      </c>
      <c r="F72" s="85">
        <f>'1 lentele'!F72/3.4528</f>
        <v>654.6570898980538</v>
      </c>
      <c r="G72" s="85">
        <f>'1 lentele'!G72/3.4528</f>
        <v>654.6570898980538</v>
      </c>
      <c r="H72" s="85">
        <f>'1 lentele'!H72/3.4528</f>
        <v>654.6570898980538</v>
      </c>
      <c r="I72" s="119"/>
      <c r="J72" s="120"/>
      <c r="K72" s="120"/>
      <c r="L72" s="122"/>
    </row>
    <row r="73" spans="1:12" ht="21" customHeight="1">
      <c r="A73" s="132"/>
      <c r="B73" s="114"/>
      <c r="C73" s="115"/>
      <c r="D73" s="116"/>
      <c r="E73" s="86" t="s">
        <v>38</v>
      </c>
      <c r="F73" s="85">
        <f>'1 lentele'!F73/3.4528</f>
        <v>654.6570898980538</v>
      </c>
      <c r="G73" s="85">
        <f>'1 lentele'!G73/3.4528</f>
        <v>654.6570898980538</v>
      </c>
      <c r="H73" s="85">
        <f>'1 lentele'!H73/3.4528</f>
        <v>654.6570898980538</v>
      </c>
      <c r="I73" s="119"/>
      <c r="J73" s="120"/>
      <c r="K73" s="120"/>
      <c r="L73" s="122"/>
    </row>
    <row r="74" spans="1:12" ht="12.75">
      <c r="A74" s="32"/>
      <c r="B74" s="117" t="s">
        <v>20</v>
      </c>
      <c r="C74" s="117"/>
      <c r="D74" s="117"/>
      <c r="E74" s="82" t="s">
        <v>12</v>
      </c>
      <c r="F74" s="85">
        <f>'1 lentele'!F74/3.4528</f>
        <v>290.11237256719187</v>
      </c>
      <c r="G74" s="85">
        <f>'1 lentele'!G74/3.4528</f>
        <v>290.11237256719187</v>
      </c>
      <c r="H74" s="85">
        <f>'1 lentele'!H74/3.4528</f>
        <v>290.11237256719187</v>
      </c>
      <c r="I74" s="119" t="s">
        <v>71</v>
      </c>
      <c r="J74" s="120">
        <v>1</v>
      </c>
      <c r="K74" s="120">
        <v>1</v>
      </c>
      <c r="L74" s="122">
        <v>1</v>
      </c>
    </row>
    <row r="75" spans="1:12" ht="17.25" customHeight="1">
      <c r="A75" s="132" t="s">
        <v>52</v>
      </c>
      <c r="B75" s="114" t="s">
        <v>58</v>
      </c>
      <c r="C75" s="114" t="s">
        <v>40</v>
      </c>
      <c r="D75" s="116" t="s">
        <v>196</v>
      </c>
      <c r="E75" s="84" t="s">
        <v>39</v>
      </c>
      <c r="F75" s="85">
        <f>'1 lentele'!F75/3.4528</f>
        <v>290.11237256719187</v>
      </c>
      <c r="G75" s="85">
        <f>'1 lentele'!G75/3.4528</f>
        <v>290.11237256719187</v>
      </c>
      <c r="H75" s="85">
        <f>'1 lentele'!H75/3.4528</f>
        <v>290.11237256719187</v>
      </c>
      <c r="I75" s="119"/>
      <c r="J75" s="120"/>
      <c r="K75" s="120"/>
      <c r="L75" s="122"/>
    </row>
    <row r="76" spans="1:12" ht="17.25" customHeight="1">
      <c r="A76" s="132"/>
      <c r="B76" s="114"/>
      <c r="C76" s="114"/>
      <c r="D76" s="116"/>
      <c r="E76" s="86" t="s">
        <v>38</v>
      </c>
      <c r="F76" s="85">
        <f>'1 lentele'!F76/3.4528</f>
        <v>290.11237256719187</v>
      </c>
      <c r="G76" s="85">
        <f>'1 lentele'!G76/3.4528</f>
        <v>290.11237256719187</v>
      </c>
      <c r="H76" s="85">
        <f>'1 lentele'!H76/3.4528</f>
        <v>290.11237256719187</v>
      </c>
      <c r="I76" s="119"/>
      <c r="J76" s="120"/>
      <c r="K76" s="120"/>
      <c r="L76" s="122"/>
    </row>
    <row r="77" spans="1:12" ht="12.75">
      <c r="A77" s="32"/>
      <c r="B77" s="117" t="s">
        <v>20</v>
      </c>
      <c r="C77" s="117"/>
      <c r="D77" s="117"/>
      <c r="E77" s="82" t="s">
        <v>12</v>
      </c>
      <c r="F77" s="85">
        <f>'1 lentele'!F77/3.4528</f>
        <v>727.1200185356812</v>
      </c>
      <c r="G77" s="85">
        <f>'1 lentele'!G77/3.4528</f>
        <v>721.3276181649676</v>
      </c>
      <c r="H77" s="85">
        <f>'1 lentele'!H77/3.4528</f>
        <v>721.3276181649676</v>
      </c>
      <c r="I77" s="119" t="s">
        <v>71</v>
      </c>
      <c r="J77" s="120">
        <v>1</v>
      </c>
      <c r="K77" s="120">
        <v>1</v>
      </c>
      <c r="L77" s="122">
        <v>1</v>
      </c>
    </row>
    <row r="78" spans="1:12" ht="15" customHeight="1">
      <c r="A78" s="132" t="s">
        <v>201</v>
      </c>
      <c r="B78" s="114" t="s">
        <v>59</v>
      </c>
      <c r="C78" s="114" t="s">
        <v>40</v>
      </c>
      <c r="D78" s="116" t="s">
        <v>193</v>
      </c>
      <c r="E78" s="84" t="s">
        <v>39</v>
      </c>
      <c r="F78" s="85">
        <f>'1 lentele'!F78/3.4528</f>
        <v>727.1200185356812</v>
      </c>
      <c r="G78" s="85">
        <f>'1 lentele'!G78/3.4528</f>
        <v>721.3276181649676</v>
      </c>
      <c r="H78" s="85">
        <f>'1 lentele'!H78/3.4528</f>
        <v>721.3276181649676</v>
      </c>
      <c r="I78" s="119"/>
      <c r="J78" s="120"/>
      <c r="K78" s="120"/>
      <c r="L78" s="122"/>
    </row>
    <row r="79" spans="1:12" ht="17.25" customHeight="1">
      <c r="A79" s="132"/>
      <c r="B79" s="114"/>
      <c r="C79" s="114"/>
      <c r="D79" s="116"/>
      <c r="E79" s="86" t="s">
        <v>38</v>
      </c>
      <c r="F79" s="85">
        <f>'1 lentele'!F79/3.4528</f>
        <v>727.1200185356812</v>
      </c>
      <c r="G79" s="85">
        <f>'1 lentele'!G79/3.4528</f>
        <v>721.3276181649676</v>
      </c>
      <c r="H79" s="85">
        <f>'1 lentele'!H79/3.4528</f>
        <v>721.3276181649676</v>
      </c>
      <c r="I79" s="119"/>
      <c r="J79" s="120"/>
      <c r="K79" s="120"/>
      <c r="L79" s="122"/>
    </row>
    <row r="80" spans="1:12" ht="12.75">
      <c r="A80" s="32"/>
      <c r="B80" s="117" t="s">
        <v>20</v>
      </c>
      <c r="C80" s="117"/>
      <c r="D80" s="117"/>
      <c r="E80" s="82" t="s">
        <v>12</v>
      </c>
      <c r="F80" s="85">
        <f>'1 lentele'!F80/3.4528</f>
        <v>372.2196478220575</v>
      </c>
      <c r="G80" s="85">
        <f>'1 lentele'!G80/3.4528</f>
        <v>372.2196478220575</v>
      </c>
      <c r="H80" s="85">
        <f>'1 lentele'!H80/3.4528</f>
        <v>372.2196478220575</v>
      </c>
      <c r="I80" s="119" t="s">
        <v>71</v>
      </c>
      <c r="J80" s="121">
        <v>1</v>
      </c>
      <c r="K80" s="120">
        <v>1</v>
      </c>
      <c r="L80" s="122">
        <v>1</v>
      </c>
    </row>
    <row r="81" spans="1:12" ht="12.75" customHeight="1">
      <c r="A81" s="132" t="s">
        <v>53</v>
      </c>
      <c r="B81" s="114" t="s">
        <v>60</v>
      </c>
      <c r="C81" s="114" t="s">
        <v>40</v>
      </c>
      <c r="D81" s="116" t="s">
        <v>198</v>
      </c>
      <c r="E81" s="84" t="s">
        <v>39</v>
      </c>
      <c r="F81" s="85">
        <f>'1 lentele'!F81/3.4528</f>
        <v>372.2196478220575</v>
      </c>
      <c r="G81" s="85">
        <f>'1 lentele'!G81/3.4528</f>
        <v>372.2196478220575</v>
      </c>
      <c r="H81" s="85">
        <f>'1 lentele'!H81/3.4528</f>
        <v>372.2196478220575</v>
      </c>
      <c r="I81" s="119"/>
      <c r="J81" s="121"/>
      <c r="K81" s="120"/>
      <c r="L81" s="122"/>
    </row>
    <row r="82" spans="1:12" ht="21" customHeight="1">
      <c r="A82" s="132"/>
      <c r="B82" s="114"/>
      <c r="C82" s="114"/>
      <c r="D82" s="116"/>
      <c r="E82" s="86" t="s">
        <v>38</v>
      </c>
      <c r="F82" s="85">
        <f>'1 lentele'!F82/3.4528</f>
        <v>372.2196478220575</v>
      </c>
      <c r="G82" s="85">
        <f>'1 lentele'!G82/3.4528</f>
        <v>372.2196478220575</v>
      </c>
      <c r="H82" s="85">
        <f>'1 lentele'!H82/3.4528</f>
        <v>372.2196478220575</v>
      </c>
      <c r="I82" s="119"/>
      <c r="J82" s="121"/>
      <c r="K82" s="120"/>
      <c r="L82" s="122"/>
    </row>
    <row r="83" spans="1:12" ht="12.75">
      <c r="A83" s="31"/>
      <c r="B83" s="117" t="s">
        <v>20</v>
      </c>
      <c r="C83" s="117"/>
      <c r="D83" s="117"/>
      <c r="E83" s="82" t="s">
        <v>12</v>
      </c>
      <c r="F83" s="85">
        <f>'1 lentele'!F83/3.4528</f>
        <v>598.3549582947173</v>
      </c>
      <c r="G83" s="85">
        <f>'1 lentele'!G83/3.4528</f>
        <v>598.3549582947173</v>
      </c>
      <c r="H83" s="85">
        <f>'1 lentele'!H83/3.4528</f>
        <v>598.3549582947173</v>
      </c>
      <c r="I83" s="119" t="s">
        <v>71</v>
      </c>
      <c r="J83" s="120">
        <v>1</v>
      </c>
      <c r="K83" s="120">
        <v>1</v>
      </c>
      <c r="L83" s="122">
        <v>1</v>
      </c>
    </row>
    <row r="84" spans="1:12" ht="12.75" customHeight="1">
      <c r="A84" s="132" t="s">
        <v>54</v>
      </c>
      <c r="B84" s="114" t="s">
        <v>61</v>
      </c>
      <c r="C84" s="114" t="s">
        <v>40</v>
      </c>
      <c r="D84" s="116" t="s">
        <v>196</v>
      </c>
      <c r="E84" s="84" t="s">
        <v>39</v>
      </c>
      <c r="F84" s="85">
        <f>'1 lentele'!F84/3.4528</f>
        <v>598.3549582947173</v>
      </c>
      <c r="G84" s="85">
        <f>'1 lentele'!G84/3.4528</f>
        <v>598.3549582947173</v>
      </c>
      <c r="H84" s="85">
        <f>'1 lentele'!H84/3.4528</f>
        <v>598.3549582947173</v>
      </c>
      <c r="I84" s="119"/>
      <c r="J84" s="120"/>
      <c r="K84" s="120"/>
      <c r="L84" s="122"/>
    </row>
    <row r="85" spans="1:12" ht="18.75" customHeight="1">
      <c r="A85" s="132"/>
      <c r="B85" s="114"/>
      <c r="C85" s="114"/>
      <c r="D85" s="116"/>
      <c r="E85" s="86" t="s">
        <v>38</v>
      </c>
      <c r="F85" s="85">
        <f>'1 lentele'!F85/3.4528</f>
        <v>598.3549582947173</v>
      </c>
      <c r="G85" s="85">
        <f>'1 lentele'!G85/3.4528</f>
        <v>598.3549582947173</v>
      </c>
      <c r="H85" s="85">
        <f>'1 lentele'!H85/3.4528</f>
        <v>598.3549582947173</v>
      </c>
      <c r="I85" s="119"/>
      <c r="J85" s="120"/>
      <c r="K85" s="120"/>
      <c r="L85" s="122"/>
    </row>
    <row r="86" spans="1:12" ht="12.75">
      <c r="A86" s="32"/>
      <c r="B86" s="117" t="s">
        <v>20</v>
      </c>
      <c r="C86" s="117"/>
      <c r="D86" s="117"/>
      <c r="E86" s="82" t="s">
        <v>12</v>
      </c>
      <c r="F86" s="85">
        <f>'1 lentele'!F86/3.4528</f>
        <v>547.2370250231696</v>
      </c>
      <c r="G86" s="85">
        <f>'1 lentele'!G86/3.4528</f>
        <v>547.2370250231696</v>
      </c>
      <c r="H86" s="85">
        <f>'1 lentele'!H86/3.4528</f>
        <v>547.2370250231696</v>
      </c>
      <c r="I86" s="119" t="s">
        <v>71</v>
      </c>
      <c r="J86" s="120">
        <v>1</v>
      </c>
      <c r="K86" s="120">
        <v>1</v>
      </c>
      <c r="L86" s="122">
        <v>1</v>
      </c>
    </row>
    <row r="87" spans="1:12" ht="12.75">
      <c r="A87" s="132" t="s">
        <v>197</v>
      </c>
      <c r="B87" s="114" t="s">
        <v>62</v>
      </c>
      <c r="C87" s="114" t="s">
        <v>40</v>
      </c>
      <c r="D87" s="116" t="s">
        <v>196</v>
      </c>
      <c r="E87" s="84" t="s">
        <v>39</v>
      </c>
      <c r="F87" s="85">
        <f>'1 lentele'!F87/3.4528</f>
        <v>373.4650139017609</v>
      </c>
      <c r="G87" s="85">
        <f>'1 lentele'!G87/3.4528</f>
        <v>402.427015755329</v>
      </c>
      <c r="H87" s="85">
        <f>'1 lentele'!H87/3.4528</f>
        <v>431.3890176088971</v>
      </c>
      <c r="I87" s="119"/>
      <c r="J87" s="120"/>
      <c r="K87" s="120"/>
      <c r="L87" s="122"/>
    </row>
    <row r="88" spans="1:12" ht="12.75">
      <c r="A88" s="132"/>
      <c r="B88" s="114"/>
      <c r="C88" s="114"/>
      <c r="D88" s="116"/>
      <c r="E88" s="86" t="s">
        <v>38</v>
      </c>
      <c r="F88" s="85">
        <f>'1 lentele'!F88/3.4528</f>
        <v>373.4650139017609</v>
      </c>
      <c r="G88" s="85">
        <f>'1 lentele'!G88/3.4528</f>
        <v>402.427015755329</v>
      </c>
      <c r="H88" s="85">
        <f>'1 lentele'!H88/3.4528</f>
        <v>431.3890176088971</v>
      </c>
      <c r="I88" s="119"/>
      <c r="J88" s="120"/>
      <c r="K88" s="120"/>
      <c r="L88" s="122"/>
    </row>
    <row r="89" spans="1:12" ht="12.75">
      <c r="A89" s="132"/>
      <c r="B89" s="114"/>
      <c r="C89" s="114"/>
      <c r="D89" s="116"/>
      <c r="E89" s="94" t="s">
        <v>23</v>
      </c>
      <c r="F89" s="85">
        <f>'1 lentele'!F89/3.4528</f>
        <v>173.77201112140872</v>
      </c>
      <c r="G89" s="85">
        <f>'1 lentele'!G89/3.4528</f>
        <v>144.8100092678406</v>
      </c>
      <c r="H89" s="85">
        <f>'1 lentele'!H89/3.4528</f>
        <v>115.84800741427247</v>
      </c>
      <c r="I89" s="119"/>
      <c r="J89" s="120"/>
      <c r="K89" s="120"/>
      <c r="L89" s="122"/>
    </row>
    <row r="90" spans="1:12" ht="12.75">
      <c r="A90" s="132"/>
      <c r="B90" s="114"/>
      <c r="C90" s="114"/>
      <c r="D90" s="116"/>
      <c r="E90" s="86" t="s">
        <v>24</v>
      </c>
      <c r="F90" s="85">
        <f>'1 lentele'!F90/3.4528</f>
        <v>173.77201112140872</v>
      </c>
      <c r="G90" s="85">
        <f>'1 lentele'!G90/3.4528</f>
        <v>144.8100092678406</v>
      </c>
      <c r="H90" s="85">
        <f>'1 lentele'!H90/3.4528</f>
        <v>115.84800741427247</v>
      </c>
      <c r="I90" s="119"/>
      <c r="J90" s="120"/>
      <c r="K90" s="120"/>
      <c r="L90" s="122"/>
    </row>
    <row r="91" spans="1:12" ht="12.75">
      <c r="A91" s="132"/>
      <c r="B91" s="114"/>
      <c r="C91" s="114"/>
      <c r="D91" s="116"/>
      <c r="E91" s="94" t="s">
        <v>29</v>
      </c>
      <c r="F91" s="85">
        <f>'1 lentele'!F91/3.4528</f>
        <v>0</v>
      </c>
      <c r="G91" s="85">
        <f>'1 lentele'!G91/3.4528</f>
        <v>0</v>
      </c>
      <c r="H91" s="85">
        <f>'1 lentele'!H91/3.4528</f>
        <v>0</v>
      </c>
      <c r="I91" s="119"/>
      <c r="J91" s="120"/>
      <c r="K91" s="120"/>
      <c r="L91" s="122"/>
    </row>
    <row r="92" spans="1:12" ht="12.75">
      <c r="A92" s="31" t="s">
        <v>64</v>
      </c>
      <c r="B92" s="135" t="s">
        <v>66</v>
      </c>
      <c r="C92" s="135"/>
      <c r="D92" s="135"/>
      <c r="E92" s="24" t="s">
        <v>12</v>
      </c>
      <c r="F92" s="25">
        <f>'1 lentele'!F92/3.4528</f>
        <v>60819.045412418905</v>
      </c>
      <c r="G92" s="25">
        <f>'1 lentele'!G92/3.4528</f>
        <v>63189.29564411492</v>
      </c>
      <c r="H92" s="25">
        <f>'1 lentele'!H92/3.4528</f>
        <v>64324.60611677479</v>
      </c>
      <c r="I92" s="26" t="s">
        <v>13</v>
      </c>
      <c r="J92" s="27" t="s">
        <v>13</v>
      </c>
      <c r="K92" s="27" t="s">
        <v>13</v>
      </c>
      <c r="L92" s="35" t="s">
        <v>13</v>
      </c>
    </row>
    <row r="93" spans="1:12" ht="12.75">
      <c r="A93" s="77"/>
      <c r="B93" s="117" t="s">
        <v>20</v>
      </c>
      <c r="C93" s="117"/>
      <c r="D93" s="117"/>
      <c r="E93" s="82" t="s">
        <v>12</v>
      </c>
      <c r="F93" s="85">
        <f>'1 lentele'!F93/3.4528</f>
        <v>50766.334569045415</v>
      </c>
      <c r="G93" s="85">
        <f>'1 lentele'!G93/3.4528</f>
        <v>52623.957367933275</v>
      </c>
      <c r="H93" s="85">
        <f>'1 lentele'!H93/3.4528</f>
        <v>53145.2734012975</v>
      </c>
      <c r="I93" s="119" t="s">
        <v>91</v>
      </c>
      <c r="J93" s="172">
        <v>172</v>
      </c>
      <c r="K93" s="172">
        <v>171</v>
      </c>
      <c r="L93" s="171">
        <v>170</v>
      </c>
    </row>
    <row r="94" spans="1:12" ht="12.75">
      <c r="A94" s="137" t="s">
        <v>65</v>
      </c>
      <c r="B94" s="114" t="s">
        <v>90</v>
      </c>
      <c r="C94" s="114" t="s">
        <v>82</v>
      </c>
      <c r="D94" s="116" t="s">
        <v>158</v>
      </c>
      <c r="E94" s="84" t="s">
        <v>39</v>
      </c>
      <c r="F94" s="85">
        <f>'1 lentele'!F94/3.4528</f>
        <v>49101.01946246525</v>
      </c>
      <c r="G94" s="85">
        <f>'1 lentele'!G94/3.4528</f>
        <v>50683.503243744206</v>
      </c>
      <c r="H94" s="85">
        <f>'1 lentele'!H94/3.4528</f>
        <v>50973.12326227989</v>
      </c>
      <c r="I94" s="119"/>
      <c r="J94" s="172"/>
      <c r="K94" s="172"/>
      <c r="L94" s="171"/>
    </row>
    <row r="95" spans="1:12" ht="12.75">
      <c r="A95" s="137"/>
      <c r="B95" s="114"/>
      <c r="C95" s="114"/>
      <c r="D95" s="116"/>
      <c r="E95" s="86" t="s">
        <v>38</v>
      </c>
      <c r="F95" s="85">
        <f>'1 lentele'!F95/3.4528</f>
        <v>49101.01946246525</v>
      </c>
      <c r="G95" s="85">
        <f>'1 lentele'!G95/3.4528</f>
        <v>50683.503243744206</v>
      </c>
      <c r="H95" s="85">
        <f>'1 lentele'!H95/3.4528</f>
        <v>50973.12326227989</v>
      </c>
      <c r="I95" s="119"/>
      <c r="J95" s="172"/>
      <c r="K95" s="172"/>
      <c r="L95" s="171"/>
    </row>
    <row r="96" spans="1:12" ht="12.75">
      <c r="A96" s="137"/>
      <c r="B96" s="114"/>
      <c r="C96" s="114"/>
      <c r="D96" s="116"/>
      <c r="E96" s="84" t="s">
        <v>23</v>
      </c>
      <c r="F96" s="85">
        <f>'1 lentele'!F96/3.4528</f>
        <v>1665.315106580167</v>
      </c>
      <c r="G96" s="85">
        <f>'1 lentele'!G96/3.4528</f>
        <v>1940.454124189064</v>
      </c>
      <c r="H96" s="85">
        <f>'1 lentele'!H96/3.4528</f>
        <v>2172.150139017609</v>
      </c>
      <c r="I96" s="119"/>
      <c r="J96" s="172"/>
      <c r="K96" s="172"/>
      <c r="L96" s="171"/>
    </row>
    <row r="97" spans="1:12" ht="12.75">
      <c r="A97" s="137"/>
      <c r="B97" s="114"/>
      <c r="C97" s="114"/>
      <c r="D97" s="116"/>
      <c r="E97" s="86" t="s">
        <v>24</v>
      </c>
      <c r="F97" s="85">
        <f>'1 lentele'!F97/3.4528</f>
        <v>1665.315106580167</v>
      </c>
      <c r="G97" s="85">
        <f>'1 lentele'!G97/3.4528</f>
        <v>1940.454124189064</v>
      </c>
      <c r="H97" s="85">
        <f>'1 lentele'!H97/3.4528</f>
        <v>2172.150139017609</v>
      </c>
      <c r="I97" s="119"/>
      <c r="J97" s="172"/>
      <c r="K97" s="172"/>
      <c r="L97" s="171"/>
    </row>
    <row r="98" spans="1:12" ht="12.75">
      <c r="A98" s="77"/>
      <c r="B98" s="117" t="s">
        <v>20</v>
      </c>
      <c r="C98" s="117"/>
      <c r="D98" s="117"/>
      <c r="E98" s="82" t="s">
        <v>12</v>
      </c>
      <c r="F98" s="85">
        <f>'1 lentele'!F98/3.4528</f>
        <v>214.3188137164041</v>
      </c>
      <c r="G98" s="85">
        <f>'1 lentele'!G98/3.4528</f>
        <v>173.77201112140872</v>
      </c>
      <c r="H98" s="85">
        <f>'1 lentele'!H98/3.4528</f>
        <v>202.73401297497685</v>
      </c>
      <c r="I98" s="119" t="s">
        <v>101</v>
      </c>
      <c r="J98" s="172">
        <v>60</v>
      </c>
      <c r="K98" s="172">
        <v>80</v>
      </c>
      <c r="L98" s="171">
        <v>100</v>
      </c>
    </row>
    <row r="99" spans="1:12" ht="12.75">
      <c r="A99" s="137" t="s">
        <v>93</v>
      </c>
      <c r="B99" s="114" t="s">
        <v>169</v>
      </c>
      <c r="C99" s="114" t="s">
        <v>82</v>
      </c>
      <c r="D99" s="116" t="s">
        <v>158</v>
      </c>
      <c r="E99" s="84" t="s">
        <v>39</v>
      </c>
      <c r="F99" s="85">
        <f>'1 lentele'!F99/3.4528</f>
        <v>214.3188137164041</v>
      </c>
      <c r="G99" s="85">
        <f>'1 lentele'!G99/3.4528</f>
        <v>173.77201112140872</v>
      </c>
      <c r="H99" s="85">
        <f>'1 lentele'!H99/3.4528</f>
        <v>202.73401297497685</v>
      </c>
      <c r="I99" s="119"/>
      <c r="J99" s="172"/>
      <c r="K99" s="172"/>
      <c r="L99" s="171"/>
    </row>
    <row r="100" spans="1:12" ht="12.75">
      <c r="A100" s="137"/>
      <c r="B100" s="114"/>
      <c r="C100" s="114"/>
      <c r="D100" s="116"/>
      <c r="E100" s="86" t="s">
        <v>38</v>
      </c>
      <c r="F100" s="85">
        <f>'1 lentele'!F100/3.4528</f>
        <v>214.3188137164041</v>
      </c>
      <c r="G100" s="85">
        <f>'1 lentele'!G100/3.4528</f>
        <v>173.77201112140872</v>
      </c>
      <c r="H100" s="85">
        <f>'1 lentele'!H100/3.4528</f>
        <v>202.73401297497685</v>
      </c>
      <c r="I100" s="119"/>
      <c r="J100" s="172"/>
      <c r="K100" s="172"/>
      <c r="L100" s="171"/>
    </row>
    <row r="101" spans="1:12" ht="12.75">
      <c r="A101" s="77"/>
      <c r="B101" s="117" t="s">
        <v>20</v>
      </c>
      <c r="C101" s="117"/>
      <c r="D101" s="117"/>
      <c r="E101" s="82" t="s">
        <v>12</v>
      </c>
      <c r="F101" s="85">
        <f>'1 lentele'!F101/3.4528</f>
        <v>2742.7015755329007</v>
      </c>
      <c r="G101" s="85">
        <f>'1 lentele'!G101/3.4528</f>
        <v>3151.0658016682114</v>
      </c>
      <c r="H101" s="85">
        <f>'1 lentele'!H101/3.4528</f>
        <v>3591.288229842447</v>
      </c>
      <c r="I101" s="119" t="s">
        <v>92</v>
      </c>
      <c r="J101" s="172">
        <v>167</v>
      </c>
      <c r="K101" s="172">
        <v>170</v>
      </c>
      <c r="L101" s="171">
        <v>170</v>
      </c>
    </row>
    <row r="102" spans="1:12" ht="12.75">
      <c r="A102" s="137" t="s">
        <v>94</v>
      </c>
      <c r="B102" s="114" t="s">
        <v>89</v>
      </c>
      <c r="C102" s="114" t="s">
        <v>82</v>
      </c>
      <c r="D102" s="116" t="s">
        <v>158</v>
      </c>
      <c r="E102" s="84" t="s">
        <v>39</v>
      </c>
      <c r="F102" s="85">
        <f>'1 lentele'!F102/3.4528</f>
        <v>2641.3345690454125</v>
      </c>
      <c r="G102" s="85">
        <f>'1 lentele'!G102/3.4528</f>
        <v>3041.0101946246527</v>
      </c>
      <c r="H102" s="85">
        <f>'1 lentele'!H102/3.4528</f>
        <v>3475.4402224281744</v>
      </c>
      <c r="I102" s="119"/>
      <c r="J102" s="172"/>
      <c r="K102" s="172"/>
      <c r="L102" s="171"/>
    </row>
    <row r="103" spans="1:12" ht="12.75">
      <c r="A103" s="137"/>
      <c r="B103" s="114"/>
      <c r="C103" s="114"/>
      <c r="D103" s="116"/>
      <c r="E103" s="86" t="s">
        <v>38</v>
      </c>
      <c r="F103" s="85">
        <f>'1 lentele'!F103/3.4528</f>
        <v>2062.09453197405</v>
      </c>
      <c r="G103" s="85">
        <f>'1 lentele'!G103/3.4528</f>
        <v>2172.150139017609</v>
      </c>
      <c r="H103" s="85">
        <f>'1 lentele'!H103/3.4528</f>
        <v>2316.9601482854496</v>
      </c>
      <c r="I103" s="119"/>
      <c r="J103" s="172"/>
      <c r="K103" s="172"/>
      <c r="L103" s="171"/>
    </row>
    <row r="104" spans="1:12" ht="12.75">
      <c r="A104" s="137"/>
      <c r="B104" s="114"/>
      <c r="C104" s="114"/>
      <c r="D104" s="116"/>
      <c r="E104" s="86" t="s">
        <v>21</v>
      </c>
      <c r="F104" s="85">
        <f>'1 lentele'!F104/3.4528</f>
        <v>579.2400370713624</v>
      </c>
      <c r="G104" s="85">
        <f>'1 lentele'!G104/3.4528</f>
        <v>868.8600556070436</v>
      </c>
      <c r="H104" s="85">
        <f>'1 lentele'!H104/3.4528</f>
        <v>1158.4800741427248</v>
      </c>
      <c r="I104" s="119"/>
      <c r="J104" s="172"/>
      <c r="K104" s="172"/>
      <c r="L104" s="171"/>
    </row>
    <row r="105" spans="1:12" ht="12.75">
      <c r="A105" s="137"/>
      <c r="B105" s="114"/>
      <c r="C105" s="114"/>
      <c r="D105" s="116"/>
      <c r="E105" s="84" t="s">
        <v>23</v>
      </c>
      <c r="F105" s="85">
        <f>'1 lentele'!F105/3.4528</f>
        <v>101.36700648748842</v>
      </c>
      <c r="G105" s="85">
        <f>'1 lentele'!G105/3.4528</f>
        <v>110.05560704355885</v>
      </c>
      <c r="H105" s="85">
        <f>'1 lentele'!H105/3.4528</f>
        <v>115.84800741427247</v>
      </c>
      <c r="I105" s="119"/>
      <c r="J105" s="172"/>
      <c r="K105" s="172"/>
      <c r="L105" s="171"/>
    </row>
    <row r="106" spans="1:12" ht="12.75">
      <c r="A106" s="137"/>
      <c r="B106" s="114"/>
      <c r="C106" s="114"/>
      <c r="D106" s="116"/>
      <c r="E106" s="86" t="s">
        <v>24</v>
      </c>
      <c r="F106" s="85">
        <f>'1 lentele'!F106/3.4528</f>
        <v>101.36700648748842</v>
      </c>
      <c r="G106" s="85">
        <f>'1 lentele'!G106/3.4528</f>
        <v>110.05560704355885</v>
      </c>
      <c r="H106" s="85">
        <f>'1 lentele'!H106/3.4528</f>
        <v>115.84800741427247</v>
      </c>
      <c r="I106" s="119"/>
      <c r="J106" s="172"/>
      <c r="K106" s="172"/>
      <c r="L106" s="171"/>
    </row>
    <row r="107" spans="1:12" ht="12.75" customHeight="1">
      <c r="A107" s="101"/>
      <c r="B107" s="117" t="s">
        <v>20</v>
      </c>
      <c r="C107" s="117"/>
      <c r="D107" s="117"/>
      <c r="E107" s="82" t="s">
        <v>12</v>
      </c>
      <c r="F107" s="85">
        <f>'1 lentele'!F107/3.4528</f>
        <v>7095.690454124189</v>
      </c>
      <c r="G107" s="85">
        <f>'1 lentele'!G107/3.4528</f>
        <v>7240.50046339203</v>
      </c>
      <c r="H107" s="85">
        <f>'1 lentele'!H107/3.4528</f>
        <v>7385.31047265987</v>
      </c>
      <c r="I107" s="119" t="s">
        <v>179</v>
      </c>
      <c r="J107" s="123">
        <v>164</v>
      </c>
      <c r="K107" s="123">
        <v>164</v>
      </c>
      <c r="L107" s="124">
        <v>164</v>
      </c>
    </row>
    <row r="108" spans="1:12" ht="12.75">
      <c r="A108" s="137" t="s">
        <v>95</v>
      </c>
      <c r="B108" s="114" t="s">
        <v>178</v>
      </c>
      <c r="C108" s="114" t="s">
        <v>82</v>
      </c>
      <c r="D108" s="116" t="s">
        <v>158</v>
      </c>
      <c r="E108" s="94" t="s">
        <v>39</v>
      </c>
      <c r="F108" s="85">
        <f>'1 lentele'!F108/3.4528</f>
        <v>7095.690454124189</v>
      </c>
      <c r="G108" s="85">
        <f>'1 lentele'!G108/3.4528</f>
        <v>7240.50046339203</v>
      </c>
      <c r="H108" s="85">
        <f>'1 lentele'!H108/3.4528</f>
        <v>7385.31047265987</v>
      </c>
      <c r="I108" s="119"/>
      <c r="J108" s="123"/>
      <c r="K108" s="123"/>
      <c r="L108" s="124"/>
    </row>
    <row r="109" spans="1:12" ht="12.75">
      <c r="A109" s="137"/>
      <c r="B109" s="114"/>
      <c r="C109" s="114"/>
      <c r="D109" s="116"/>
      <c r="E109" s="86" t="s">
        <v>38</v>
      </c>
      <c r="F109" s="85">
        <f>'1 lentele'!F109/3.4528</f>
        <v>7095.690454124189</v>
      </c>
      <c r="G109" s="85">
        <f>'1 lentele'!G109/3.4528</f>
        <v>7240.50046339203</v>
      </c>
      <c r="H109" s="85">
        <f>'1 lentele'!H109/3.4528</f>
        <v>7385.31047265987</v>
      </c>
      <c r="I109" s="119"/>
      <c r="J109" s="123"/>
      <c r="K109" s="123"/>
      <c r="L109" s="124"/>
    </row>
    <row r="110" spans="1:12" ht="12.75">
      <c r="A110" s="31" t="s">
        <v>63</v>
      </c>
      <c r="B110" s="135" t="s">
        <v>67</v>
      </c>
      <c r="C110" s="135"/>
      <c r="D110" s="135"/>
      <c r="E110" s="24" t="s">
        <v>12</v>
      </c>
      <c r="F110" s="25">
        <f>'1 lentele'!F110/3.4528</f>
        <v>3.4754402224281744</v>
      </c>
      <c r="G110" s="25">
        <f>'1 lentele'!G110/3.4528</f>
        <v>3.4754402224281744</v>
      </c>
      <c r="H110" s="25">
        <f>'1 lentele'!H110/3.4528</f>
        <v>3.4754402224281744</v>
      </c>
      <c r="I110" s="26" t="s">
        <v>13</v>
      </c>
      <c r="J110" s="27" t="s">
        <v>13</v>
      </c>
      <c r="K110" s="27" t="s">
        <v>13</v>
      </c>
      <c r="L110" s="35" t="s">
        <v>13</v>
      </c>
    </row>
    <row r="111" spans="1:12" ht="12.75">
      <c r="A111" s="39"/>
      <c r="B111" s="117" t="s">
        <v>20</v>
      </c>
      <c r="C111" s="117"/>
      <c r="D111" s="117"/>
      <c r="E111" s="82" t="s">
        <v>12</v>
      </c>
      <c r="F111" s="85">
        <f>'1 lentele'!F111/3.4528</f>
        <v>3.4754402224281744</v>
      </c>
      <c r="G111" s="85">
        <f>'1 lentele'!G111/3.4528</f>
        <v>3.4754402224281744</v>
      </c>
      <c r="H111" s="85">
        <f>'1 lentele'!H111/3.4528</f>
        <v>3.4754402224281744</v>
      </c>
      <c r="I111" s="119" t="s">
        <v>70</v>
      </c>
      <c r="J111" s="120">
        <v>1</v>
      </c>
      <c r="K111" s="120">
        <v>1</v>
      </c>
      <c r="L111" s="122">
        <v>1</v>
      </c>
    </row>
    <row r="112" spans="1:12" ht="12.75">
      <c r="A112" s="137" t="s">
        <v>68</v>
      </c>
      <c r="B112" s="114" t="s">
        <v>69</v>
      </c>
      <c r="C112" s="114" t="s">
        <v>164</v>
      </c>
      <c r="D112" s="116" t="s">
        <v>199</v>
      </c>
      <c r="E112" s="84" t="s">
        <v>39</v>
      </c>
      <c r="F112" s="85">
        <f>'1 lentele'!F112/3.4528</f>
        <v>3.4754402224281744</v>
      </c>
      <c r="G112" s="85">
        <f>'1 lentele'!G112/3.4528</f>
        <v>3.4754402224281744</v>
      </c>
      <c r="H112" s="85">
        <f>'1 lentele'!H112/3.4528</f>
        <v>3.4754402224281744</v>
      </c>
      <c r="I112" s="119"/>
      <c r="J112" s="120"/>
      <c r="K112" s="120"/>
      <c r="L112" s="122"/>
    </row>
    <row r="113" spans="1:12" ht="13.5" thickBot="1">
      <c r="A113" s="138"/>
      <c r="B113" s="139"/>
      <c r="C113" s="139"/>
      <c r="D113" s="140"/>
      <c r="E113" s="95" t="s">
        <v>38</v>
      </c>
      <c r="F113" s="96">
        <f>'1 lentele'!F113/3.4528</f>
        <v>3.4754402224281744</v>
      </c>
      <c r="G113" s="96">
        <f>'1 lentele'!G113/3.4528</f>
        <v>3.4754402224281744</v>
      </c>
      <c r="H113" s="96">
        <f>'1 lentele'!H113/3.4528</f>
        <v>3.4754402224281744</v>
      </c>
      <c r="I113" s="141"/>
      <c r="J113" s="142"/>
      <c r="K113" s="142"/>
      <c r="L113" s="136"/>
    </row>
    <row r="114" spans="9:12" ht="12.75" customHeight="1">
      <c r="I114"/>
      <c r="J114"/>
      <c r="K114"/>
      <c r="L114"/>
    </row>
    <row r="115" spans="1:12" ht="12.75" customHeight="1">
      <c r="A115" s="125" t="s">
        <v>161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1:12" ht="17.25" customHeight="1">
      <c r="A116" s="126" t="s">
        <v>97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1:12" ht="15" customHeight="1">
      <c r="A117" s="127" t="s">
        <v>170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9:12" ht="12.75" customHeight="1">
      <c r="I118"/>
      <c r="J118"/>
      <c r="K118"/>
      <c r="L118"/>
    </row>
    <row r="119" spans="6:12" ht="12.75" customHeight="1">
      <c r="F119" s="75"/>
      <c r="I119"/>
      <c r="J119"/>
      <c r="K119"/>
      <c r="L119"/>
    </row>
    <row r="120" spans="9:12" ht="12.75" customHeight="1">
      <c r="I120"/>
      <c r="J120"/>
      <c r="K120"/>
      <c r="L120"/>
    </row>
    <row r="121" spans="9:12" ht="12.75" customHeight="1">
      <c r="I121"/>
      <c r="J121"/>
      <c r="K121"/>
      <c r="L121"/>
    </row>
    <row r="122" spans="9:12" ht="12.75" customHeight="1">
      <c r="I122"/>
      <c r="J122"/>
      <c r="K122"/>
      <c r="L122"/>
    </row>
    <row r="123" spans="9:12" ht="12.75" customHeight="1">
      <c r="I123"/>
      <c r="J123"/>
      <c r="K123"/>
      <c r="L123"/>
    </row>
    <row r="124" spans="9:12" ht="12.75" customHeight="1">
      <c r="I124"/>
      <c r="J124"/>
      <c r="K124"/>
      <c r="L124"/>
    </row>
    <row r="125" spans="9:12" ht="12.75" customHeight="1">
      <c r="I125"/>
      <c r="J125"/>
      <c r="K125"/>
      <c r="L125"/>
    </row>
    <row r="126" spans="9:12" ht="12.75" customHeight="1">
      <c r="I126"/>
      <c r="J126"/>
      <c r="K126"/>
      <c r="L126"/>
    </row>
    <row r="127" spans="9:12" ht="12.75" customHeight="1">
      <c r="I127"/>
      <c r="J127"/>
      <c r="K127"/>
      <c r="L127"/>
    </row>
    <row r="128" spans="9:12" ht="12.75" customHeight="1">
      <c r="I128"/>
      <c r="J128"/>
      <c r="K128"/>
      <c r="L128"/>
    </row>
    <row r="129" spans="9:12" ht="12.75" customHeight="1">
      <c r="I129"/>
      <c r="J129"/>
      <c r="K129"/>
      <c r="L129"/>
    </row>
    <row r="130" spans="9:12" ht="12.75" customHeight="1">
      <c r="I130"/>
      <c r="J130"/>
      <c r="K130"/>
      <c r="L130"/>
    </row>
    <row r="131" spans="9:12" ht="12.75">
      <c r="I131"/>
      <c r="J131"/>
      <c r="K131"/>
      <c r="L131"/>
    </row>
    <row r="145" ht="12.75" customHeight="1"/>
    <row r="146" ht="12.75" customHeight="1"/>
    <row r="231" ht="12.75" customHeight="1"/>
    <row r="234" ht="12.75" customHeight="1"/>
    <row r="252" ht="12.75" customHeight="1"/>
    <row r="253" ht="12.75" customHeight="1"/>
    <row r="260" ht="12.75" customHeight="1"/>
    <row r="362" ht="12.75" customHeight="1"/>
    <row r="365" ht="12.75" customHeight="1"/>
    <row r="368" ht="12.75" customHeight="1"/>
    <row r="371" ht="12.75" customHeight="1"/>
  </sheetData>
  <sheetProtection/>
  <mergeCells count="235">
    <mergeCell ref="A4:L4"/>
    <mergeCell ref="A5:L5"/>
    <mergeCell ref="A6:L6"/>
    <mergeCell ref="A7:L7"/>
    <mergeCell ref="A8:L8"/>
    <mergeCell ref="A10:A19"/>
    <mergeCell ref="B10:B19"/>
    <mergeCell ref="C10:C19"/>
    <mergeCell ref="D10:D19"/>
    <mergeCell ref="E10:E19"/>
    <mergeCell ref="F10:F19"/>
    <mergeCell ref="G10:G19"/>
    <mergeCell ref="H10:H19"/>
    <mergeCell ref="I10:L10"/>
    <mergeCell ref="I11:I19"/>
    <mergeCell ref="J11:L11"/>
    <mergeCell ref="J12:J19"/>
    <mergeCell ref="K12:K19"/>
    <mergeCell ref="L12:L19"/>
    <mergeCell ref="B21:D21"/>
    <mergeCell ref="B22:D22"/>
    <mergeCell ref="B23:D23"/>
    <mergeCell ref="I23:I34"/>
    <mergeCell ref="J23:J34"/>
    <mergeCell ref="K23:K34"/>
    <mergeCell ref="B33:D33"/>
    <mergeCell ref="B34:D34"/>
    <mergeCell ref="L23:L34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5:D35"/>
    <mergeCell ref="B36:D36"/>
    <mergeCell ref="B37:D37"/>
    <mergeCell ref="I37:I39"/>
    <mergeCell ref="J37:J39"/>
    <mergeCell ref="K37:K39"/>
    <mergeCell ref="L37:L39"/>
    <mergeCell ref="A38:A39"/>
    <mergeCell ref="B38:B39"/>
    <mergeCell ref="C38:C39"/>
    <mergeCell ref="D38:D39"/>
    <mergeCell ref="B40:D40"/>
    <mergeCell ref="I40:I42"/>
    <mergeCell ref="J40:J42"/>
    <mergeCell ref="K40:K42"/>
    <mergeCell ref="L40:L42"/>
    <mergeCell ref="A41:A42"/>
    <mergeCell ref="B41:B42"/>
    <mergeCell ref="C41:C42"/>
    <mergeCell ref="D41:D42"/>
    <mergeCell ref="B43:D43"/>
    <mergeCell ref="I43:I46"/>
    <mergeCell ref="J43:J46"/>
    <mergeCell ref="K43:K46"/>
    <mergeCell ref="L43:L46"/>
    <mergeCell ref="A44:A46"/>
    <mergeCell ref="B44:B46"/>
    <mergeCell ref="C44:C46"/>
    <mergeCell ref="D44:D46"/>
    <mergeCell ref="B47:D47"/>
    <mergeCell ref="I47:I49"/>
    <mergeCell ref="J47:J49"/>
    <mergeCell ref="K47:K49"/>
    <mergeCell ref="L47:L49"/>
    <mergeCell ref="A48:A49"/>
    <mergeCell ref="B48:B49"/>
    <mergeCell ref="C48:C49"/>
    <mergeCell ref="D48:D49"/>
    <mergeCell ref="B50:D50"/>
    <mergeCell ref="B51:D51"/>
    <mergeCell ref="I51:I53"/>
    <mergeCell ref="J51:J53"/>
    <mergeCell ref="K51:K53"/>
    <mergeCell ref="L51:L53"/>
    <mergeCell ref="A52:A53"/>
    <mergeCell ref="B52:B53"/>
    <mergeCell ref="C52:C53"/>
    <mergeCell ref="D52:D53"/>
    <mergeCell ref="B54:D54"/>
    <mergeCell ref="I54:I56"/>
    <mergeCell ref="J54:J56"/>
    <mergeCell ref="K54:K56"/>
    <mergeCell ref="L54:L56"/>
    <mergeCell ref="A55:A56"/>
    <mergeCell ref="B55:B56"/>
    <mergeCell ref="C55:C56"/>
    <mergeCell ref="D55:D56"/>
    <mergeCell ref="B57:D57"/>
    <mergeCell ref="I57:I59"/>
    <mergeCell ref="J57:J59"/>
    <mergeCell ref="K57:K59"/>
    <mergeCell ref="L57:L59"/>
    <mergeCell ref="A58:A59"/>
    <mergeCell ref="B58:B59"/>
    <mergeCell ref="C58:C59"/>
    <mergeCell ref="D58:D59"/>
    <mergeCell ref="B60:D60"/>
    <mergeCell ref="I60:I63"/>
    <mergeCell ref="J60:J63"/>
    <mergeCell ref="K60:K63"/>
    <mergeCell ref="L60:L63"/>
    <mergeCell ref="A61:A63"/>
    <mergeCell ref="B61:B63"/>
    <mergeCell ref="C61:C63"/>
    <mergeCell ref="D61:D63"/>
    <mergeCell ref="B64:D64"/>
    <mergeCell ref="B65:D65"/>
    <mergeCell ref="I65:I67"/>
    <mergeCell ref="J65:J67"/>
    <mergeCell ref="K65:K67"/>
    <mergeCell ref="L65:L67"/>
    <mergeCell ref="A66:A67"/>
    <mergeCell ref="B66:B67"/>
    <mergeCell ref="C66:C67"/>
    <mergeCell ref="D66:D67"/>
    <mergeCell ref="B68:D68"/>
    <mergeCell ref="I68:I70"/>
    <mergeCell ref="J68:J70"/>
    <mergeCell ref="K68:K70"/>
    <mergeCell ref="L68:L70"/>
    <mergeCell ref="A69:A70"/>
    <mergeCell ref="B69:B70"/>
    <mergeCell ref="C69:C70"/>
    <mergeCell ref="D69:D70"/>
    <mergeCell ref="B71:D71"/>
    <mergeCell ref="I71:I73"/>
    <mergeCell ref="J71:J73"/>
    <mergeCell ref="K71:K73"/>
    <mergeCell ref="L71:L73"/>
    <mergeCell ref="A72:A73"/>
    <mergeCell ref="B72:B73"/>
    <mergeCell ref="C72:C73"/>
    <mergeCell ref="D72:D73"/>
    <mergeCell ref="B74:D74"/>
    <mergeCell ref="I74:I76"/>
    <mergeCell ref="J74:J76"/>
    <mergeCell ref="K74:K76"/>
    <mergeCell ref="L74:L76"/>
    <mergeCell ref="A75:A76"/>
    <mergeCell ref="B75:B76"/>
    <mergeCell ref="C75:C76"/>
    <mergeCell ref="D75:D76"/>
    <mergeCell ref="B77:D77"/>
    <mergeCell ref="I77:I79"/>
    <mergeCell ref="J77:J79"/>
    <mergeCell ref="K77:K79"/>
    <mergeCell ref="L77:L79"/>
    <mergeCell ref="A78:A79"/>
    <mergeCell ref="B78:B79"/>
    <mergeCell ref="C78:C79"/>
    <mergeCell ref="D78:D79"/>
    <mergeCell ref="B80:D80"/>
    <mergeCell ref="I80:I82"/>
    <mergeCell ref="J80:J82"/>
    <mergeCell ref="K80:K82"/>
    <mergeCell ref="L80:L82"/>
    <mergeCell ref="A81:A82"/>
    <mergeCell ref="B81:B82"/>
    <mergeCell ref="C81:C82"/>
    <mergeCell ref="D81:D82"/>
    <mergeCell ref="B83:D83"/>
    <mergeCell ref="I83:I85"/>
    <mergeCell ref="J83:J85"/>
    <mergeCell ref="K83:K85"/>
    <mergeCell ref="L83:L85"/>
    <mergeCell ref="A84:A85"/>
    <mergeCell ref="B84:B85"/>
    <mergeCell ref="C84:C85"/>
    <mergeCell ref="D84:D85"/>
    <mergeCell ref="B86:D86"/>
    <mergeCell ref="I86:I91"/>
    <mergeCell ref="J86:J91"/>
    <mergeCell ref="K86:K91"/>
    <mergeCell ref="L86:L91"/>
    <mergeCell ref="A87:A91"/>
    <mergeCell ref="B87:B91"/>
    <mergeCell ref="C87:C91"/>
    <mergeCell ref="D87:D91"/>
    <mergeCell ref="B92:D92"/>
    <mergeCell ref="B93:D93"/>
    <mergeCell ref="I93:I97"/>
    <mergeCell ref="J93:J97"/>
    <mergeCell ref="K93:K97"/>
    <mergeCell ref="L93:L97"/>
    <mergeCell ref="A94:A97"/>
    <mergeCell ref="B94:B97"/>
    <mergeCell ref="C94:C97"/>
    <mergeCell ref="D94:D97"/>
    <mergeCell ref="B98:D98"/>
    <mergeCell ref="I98:I100"/>
    <mergeCell ref="J98:J100"/>
    <mergeCell ref="K98:K100"/>
    <mergeCell ref="L98:L100"/>
    <mergeCell ref="A99:A100"/>
    <mergeCell ref="B99:B100"/>
    <mergeCell ref="C99:C100"/>
    <mergeCell ref="D99:D100"/>
    <mergeCell ref="B101:D101"/>
    <mergeCell ref="I101:I106"/>
    <mergeCell ref="J101:J106"/>
    <mergeCell ref="K101:K106"/>
    <mergeCell ref="L101:L106"/>
    <mergeCell ref="A102:A106"/>
    <mergeCell ref="B102:B106"/>
    <mergeCell ref="C102:C106"/>
    <mergeCell ref="D102:D106"/>
    <mergeCell ref="B107:D107"/>
    <mergeCell ref="I107:I109"/>
    <mergeCell ref="J107:J109"/>
    <mergeCell ref="K107:K109"/>
    <mergeCell ref="L107:L109"/>
    <mergeCell ref="A108:A109"/>
    <mergeCell ref="B108:B109"/>
    <mergeCell ref="C108:C109"/>
    <mergeCell ref="D108:D109"/>
    <mergeCell ref="B110:D110"/>
    <mergeCell ref="B111:D111"/>
    <mergeCell ref="I111:I113"/>
    <mergeCell ref="J111:J113"/>
    <mergeCell ref="K111:K113"/>
    <mergeCell ref="L111:L113"/>
    <mergeCell ref="A117:L117"/>
    <mergeCell ref="A112:A113"/>
    <mergeCell ref="B112:B113"/>
    <mergeCell ref="C112:C113"/>
    <mergeCell ref="D112:D113"/>
    <mergeCell ref="A115:L115"/>
    <mergeCell ref="A116:L116"/>
  </mergeCells>
  <conditionalFormatting sqref="A65:A66 K51 Q9:IV39 A9:A39 L35:L36 A83:A84 B37:E39 E83 A51:A52 E65:E67 I65:L65 B51:D51 J83:L83 E51:E53 D46 E45 I46:L46 E87:E90 B35:E35 M35:P39 A114:L114 A118:L65536 M9:P23 L92 L110 L50:L60 L64 A1:IV8 E62 M40:IV65536 I35:K35 I51:J53 I37:I39 B9:L22">
    <cfRule type="cellIs" priority="111" dxfId="1" operator="equal" stopIfTrue="1">
      <formula>0</formula>
    </cfRule>
  </conditionalFormatting>
  <conditionalFormatting sqref="B23:B34 B36:E36 E28 C23:E23 I23:L34 I36:K36">
    <cfRule type="cellIs" priority="112" dxfId="6" operator="equal" stopIfTrue="1">
      <formula>0</formula>
    </cfRule>
  </conditionalFormatting>
  <conditionalFormatting sqref="E69:E70">
    <cfRule type="cellIs" priority="103" dxfId="1" operator="equal" stopIfTrue="1">
      <formula>0</formula>
    </cfRule>
  </conditionalFormatting>
  <conditionalFormatting sqref="A68 J68:L68">
    <cfRule type="cellIs" priority="110" dxfId="1" operator="equal" stopIfTrue="1">
      <formula>0</formula>
    </cfRule>
  </conditionalFormatting>
  <conditionalFormatting sqref="A71:A72 J71:L71">
    <cfRule type="cellIs" priority="109" dxfId="1" operator="equal" stopIfTrue="1">
      <formula>0</formula>
    </cfRule>
  </conditionalFormatting>
  <conditionalFormatting sqref="A74 J74:L74">
    <cfRule type="cellIs" priority="108" dxfId="1" operator="equal" stopIfTrue="1">
      <formula>0</formula>
    </cfRule>
  </conditionalFormatting>
  <conditionalFormatting sqref="A77:A78 J77:L77">
    <cfRule type="cellIs" priority="107" dxfId="1" operator="equal" stopIfTrue="1">
      <formula>0</formula>
    </cfRule>
  </conditionalFormatting>
  <conditionalFormatting sqref="A80:A81 J80:L80">
    <cfRule type="cellIs" priority="106" dxfId="1" operator="equal" stopIfTrue="1">
      <formula>0</formula>
    </cfRule>
  </conditionalFormatting>
  <conditionalFormatting sqref="A93:A96 I93:L93">
    <cfRule type="cellIs" priority="104" dxfId="1" operator="equal" stopIfTrue="1">
      <formula>0</formula>
    </cfRule>
  </conditionalFormatting>
  <conditionalFormatting sqref="E72:E73">
    <cfRule type="cellIs" priority="102" dxfId="1" operator="equal" stopIfTrue="1">
      <formula>0</formula>
    </cfRule>
  </conditionalFormatting>
  <conditionalFormatting sqref="E75:E76">
    <cfRule type="cellIs" priority="101" dxfId="1" operator="equal" stopIfTrue="1">
      <formula>0</formula>
    </cfRule>
  </conditionalFormatting>
  <conditionalFormatting sqref="E112:E113">
    <cfRule type="cellIs" priority="97" dxfId="1" operator="equal" stopIfTrue="1">
      <formula>0</formula>
    </cfRule>
  </conditionalFormatting>
  <conditionalFormatting sqref="A111 I111:L111">
    <cfRule type="cellIs" priority="99" dxfId="1" operator="equal" stopIfTrue="1">
      <formula>0</formula>
    </cfRule>
  </conditionalFormatting>
  <conditionalFormatting sqref="E94:E95">
    <cfRule type="cellIs" priority="98" dxfId="1" operator="equal" stopIfTrue="1">
      <formula>0</formula>
    </cfRule>
  </conditionalFormatting>
  <conditionalFormatting sqref="C52:C53">
    <cfRule type="cellIs" priority="95" dxfId="1" operator="equal" stopIfTrue="1">
      <formula>0</formula>
    </cfRule>
  </conditionalFormatting>
  <conditionalFormatting sqref="A112:A113">
    <cfRule type="cellIs" priority="94" dxfId="1" operator="equal" stopIfTrue="1">
      <formula>0</formula>
    </cfRule>
  </conditionalFormatting>
  <conditionalFormatting sqref="A69">
    <cfRule type="cellIs" priority="93" dxfId="1" operator="equal" stopIfTrue="1">
      <formula>0</formula>
    </cfRule>
  </conditionalFormatting>
  <conditionalFormatting sqref="A75">
    <cfRule type="cellIs" priority="92" dxfId="1" operator="equal" stopIfTrue="1">
      <formula>0</formula>
    </cfRule>
  </conditionalFormatting>
  <conditionalFormatting sqref="A87">
    <cfRule type="cellIs" priority="91" dxfId="1" operator="equal" stopIfTrue="1">
      <formula>0</formula>
    </cfRule>
  </conditionalFormatting>
  <conditionalFormatting sqref="E78:E79">
    <cfRule type="cellIs" priority="89" dxfId="1" operator="equal" stopIfTrue="1">
      <formula>0</formula>
    </cfRule>
  </conditionalFormatting>
  <conditionalFormatting sqref="E84:E85">
    <cfRule type="cellIs" priority="85" dxfId="1" operator="equal" stopIfTrue="1">
      <formula>0</formula>
    </cfRule>
  </conditionalFormatting>
  <conditionalFormatting sqref="E81:E82">
    <cfRule type="cellIs" priority="87" dxfId="1" operator="equal" stopIfTrue="1">
      <formula>0</formula>
    </cfRule>
  </conditionalFormatting>
  <conditionalFormatting sqref="E91">
    <cfRule type="cellIs" priority="84" dxfId="1" operator="equal" stopIfTrue="1">
      <formula>0</formula>
    </cfRule>
  </conditionalFormatting>
  <conditionalFormatting sqref="E68">
    <cfRule type="cellIs" priority="82" dxfId="1" operator="equal" stopIfTrue="1">
      <formula>0</formula>
    </cfRule>
  </conditionalFormatting>
  <conditionalFormatting sqref="E71">
    <cfRule type="cellIs" priority="81" dxfId="1" operator="equal" stopIfTrue="1">
      <formula>0</formula>
    </cfRule>
  </conditionalFormatting>
  <conditionalFormatting sqref="E74">
    <cfRule type="cellIs" priority="80" dxfId="1" operator="equal" stopIfTrue="1">
      <formula>0</formula>
    </cfRule>
  </conditionalFormatting>
  <conditionalFormatting sqref="E77">
    <cfRule type="cellIs" priority="79" dxfId="1" operator="equal" stopIfTrue="1">
      <formula>0</formula>
    </cfRule>
  </conditionalFormatting>
  <conditionalFormatting sqref="E80">
    <cfRule type="cellIs" priority="78" dxfId="1" operator="equal" stopIfTrue="1">
      <formula>0</formula>
    </cfRule>
  </conditionalFormatting>
  <conditionalFormatting sqref="E86">
    <cfRule type="cellIs" priority="77" dxfId="1" operator="equal" stopIfTrue="1">
      <formula>0</formula>
    </cfRule>
  </conditionalFormatting>
  <conditionalFormatting sqref="E93">
    <cfRule type="cellIs" priority="76" dxfId="1" operator="equal" stopIfTrue="1">
      <formula>0</formula>
    </cfRule>
  </conditionalFormatting>
  <conditionalFormatting sqref="E111">
    <cfRule type="cellIs" priority="75" dxfId="1" operator="equal" stopIfTrue="1">
      <formula>0</formula>
    </cfRule>
  </conditionalFormatting>
  <conditionalFormatting sqref="A50">
    <cfRule type="cellIs" priority="73" dxfId="1" operator="equal" stopIfTrue="1">
      <formula>0</formula>
    </cfRule>
  </conditionalFormatting>
  <conditionalFormatting sqref="B50:E50 I50:K50">
    <cfRule type="cellIs" priority="74" dxfId="6" operator="equal" stopIfTrue="1">
      <formula>0</formula>
    </cfRule>
  </conditionalFormatting>
  <conditionalFormatting sqref="A64">
    <cfRule type="cellIs" priority="71" dxfId="1" operator="equal" stopIfTrue="1">
      <formula>0</formula>
    </cfRule>
  </conditionalFormatting>
  <conditionalFormatting sqref="B64:E64 I64:K64">
    <cfRule type="cellIs" priority="72" dxfId="6" operator="equal" stopIfTrue="1">
      <formula>0</formula>
    </cfRule>
  </conditionalFormatting>
  <conditionalFormatting sqref="A92">
    <cfRule type="cellIs" priority="69" dxfId="1" operator="equal" stopIfTrue="1">
      <formula>0</formula>
    </cfRule>
  </conditionalFormatting>
  <conditionalFormatting sqref="B92:E92 I92:K92">
    <cfRule type="cellIs" priority="70" dxfId="6" operator="equal" stopIfTrue="1">
      <formula>0</formula>
    </cfRule>
  </conditionalFormatting>
  <conditionalFormatting sqref="A110">
    <cfRule type="cellIs" priority="67" dxfId="1" operator="equal" stopIfTrue="1">
      <formula>0</formula>
    </cfRule>
  </conditionalFormatting>
  <conditionalFormatting sqref="B110:E110 I110:K110">
    <cfRule type="cellIs" priority="68" dxfId="6" operator="equal" stopIfTrue="1">
      <formula>0</formula>
    </cfRule>
  </conditionalFormatting>
  <conditionalFormatting sqref="B65:D65">
    <cfRule type="cellIs" priority="66" dxfId="1" operator="equal" stopIfTrue="1">
      <formula>0</formula>
    </cfRule>
  </conditionalFormatting>
  <conditionalFormatting sqref="B68:D68">
    <cfRule type="cellIs" priority="65" dxfId="1" operator="equal" stopIfTrue="1">
      <formula>0</formula>
    </cfRule>
  </conditionalFormatting>
  <conditionalFormatting sqref="B71:D71">
    <cfRule type="cellIs" priority="64" dxfId="1" operator="equal" stopIfTrue="1">
      <formula>0</formula>
    </cfRule>
  </conditionalFormatting>
  <conditionalFormatting sqref="B74:D74">
    <cfRule type="cellIs" priority="63" dxfId="1" operator="equal" stopIfTrue="1">
      <formula>0</formula>
    </cfRule>
  </conditionalFormatting>
  <conditionalFormatting sqref="B77:D77">
    <cfRule type="cellIs" priority="62" dxfId="1" operator="equal" stopIfTrue="1">
      <formula>0</formula>
    </cfRule>
  </conditionalFormatting>
  <conditionalFormatting sqref="B80:D80">
    <cfRule type="cellIs" priority="61" dxfId="1" operator="equal" stopIfTrue="1">
      <formula>0</formula>
    </cfRule>
  </conditionalFormatting>
  <conditionalFormatting sqref="B83:D83">
    <cfRule type="cellIs" priority="60" dxfId="1" operator="equal" stopIfTrue="1">
      <formula>0</formula>
    </cfRule>
  </conditionalFormatting>
  <conditionalFormatting sqref="B86:D86">
    <cfRule type="cellIs" priority="59" dxfId="1" operator="equal" stopIfTrue="1">
      <formula>0</formula>
    </cfRule>
  </conditionalFormatting>
  <conditionalFormatting sqref="B93:D93">
    <cfRule type="cellIs" priority="58" dxfId="1" operator="equal" stopIfTrue="1">
      <formula>0</formula>
    </cfRule>
  </conditionalFormatting>
  <conditionalFormatting sqref="B111:D111">
    <cfRule type="cellIs" priority="57" dxfId="1" operator="equal" stopIfTrue="1">
      <formula>0</formula>
    </cfRule>
  </conditionalFormatting>
  <conditionalFormatting sqref="I68">
    <cfRule type="cellIs" priority="56" dxfId="1" operator="equal" stopIfTrue="1">
      <formula>0</formula>
    </cfRule>
  </conditionalFormatting>
  <conditionalFormatting sqref="I71">
    <cfRule type="cellIs" priority="55" dxfId="1" operator="equal" stopIfTrue="1">
      <formula>0</formula>
    </cfRule>
  </conditionalFormatting>
  <conditionalFormatting sqref="I74">
    <cfRule type="cellIs" priority="54" dxfId="1" operator="equal" stopIfTrue="1">
      <formula>0</formula>
    </cfRule>
  </conditionalFormatting>
  <conditionalFormatting sqref="I77">
    <cfRule type="cellIs" priority="53" dxfId="1" operator="equal" stopIfTrue="1">
      <formula>0</formula>
    </cfRule>
  </conditionalFormatting>
  <conditionalFormatting sqref="I80">
    <cfRule type="cellIs" priority="52" dxfId="1" operator="equal" stopIfTrue="1">
      <formula>0</formula>
    </cfRule>
  </conditionalFormatting>
  <conditionalFormatting sqref="I83">
    <cfRule type="cellIs" priority="51" dxfId="1" operator="equal" stopIfTrue="1">
      <formula>0</formula>
    </cfRule>
  </conditionalFormatting>
  <conditionalFormatting sqref="K54 E54:E56 A54:A55 B54:D54 I54:J56">
    <cfRule type="cellIs" priority="50" dxfId="1" operator="equal" stopIfTrue="1">
      <formula>0</formula>
    </cfRule>
  </conditionalFormatting>
  <conditionalFormatting sqref="K57 E57:E59 A57:A59 B57:D57 E61 I57:J60">
    <cfRule type="cellIs" priority="49" dxfId="1" operator="equal" stopIfTrue="1">
      <formula>0</formula>
    </cfRule>
  </conditionalFormatting>
  <conditionalFormatting sqref="C58:C59 C61:C62">
    <cfRule type="cellIs" priority="47" dxfId="1" operator="equal" stopIfTrue="1">
      <formula>0</formula>
    </cfRule>
  </conditionalFormatting>
  <conditionalFormatting sqref="C55:C56">
    <cfRule type="cellIs" priority="48" dxfId="1" operator="equal" stopIfTrue="1">
      <formula>0</formula>
    </cfRule>
  </conditionalFormatting>
  <conditionalFormatting sqref="A41:B42 J37:L39 A40:E40 E41:E42 I40:L42">
    <cfRule type="cellIs" priority="45" dxfId="1" operator="equal" stopIfTrue="1">
      <formula>0</formula>
    </cfRule>
  </conditionalFormatting>
  <conditionalFormatting sqref="C41:C42">
    <cfRule type="cellIs" priority="44" dxfId="1" operator="equal" stopIfTrue="1">
      <formula>0</formula>
    </cfRule>
  </conditionalFormatting>
  <conditionalFormatting sqref="A43:E43 A44:B46 D45 D44:E44 I43:L45">
    <cfRule type="cellIs" priority="43" dxfId="1" operator="equal" stopIfTrue="1">
      <formula>0</formula>
    </cfRule>
  </conditionalFormatting>
  <conditionalFormatting sqref="C44:C46">
    <cfRule type="cellIs" priority="42" dxfId="1" operator="equal" stopIfTrue="1">
      <formula>0</formula>
    </cfRule>
  </conditionalFormatting>
  <conditionalFormatting sqref="A48:B49 A47:E47 E48:E49 I47:L49">
    <cfRule type="cellIs" priority="41" dxfId="1" operator="equal" stopIfTrue="1">
      <formula>0</formula>
    </cfRule>
  </conditionalFormatting>
  <conditionalFormatting sqref="C48:C49">
    <cfRule type="cellIs" priority="40" dxfId="1" operator="equal" stopIfTrue="1">
      <formula>0</formula>
    </cfRule>
  </conditionalFormatting>
  <conditionalFormatting sqref="E46">
    <cfRule type="cellIs" priority="39" dxfId="1" operator="equal" stopIfTrue="1">
      <formula>0</formula>
    </cfRule>
  </conditionalFormatting>
  <conditionalFormatting sqref="E96">
    <cfRule type="cellIs" priority="38" dxfId="1" operator="equal" stopIfTrue="1">
      <formula>0</formula>
    </cfRule>
  </conditionalFormatting>
  <conditionalFormatting sqref="E97">
    <cfRule type="cellIs" priority="36" dxfId="1" operator="equal" stopIfTrue="1">
      <formula>0</formula>
    </cfRule>
  </conditionalFormatting>
  <conditionalFormatting sqref="A98:A100 I98:L98">
    <cfRule type="cellIs" priority="35" dxfId="1" operator="equal" stopIfTrue="1">
      <formula>0</formula>
    </cfRule>
  </conditionalFormatting>
  <conditionalFormatting sqref="E99:E100">
    <cfRule type="cellIs" priority="34" dxfId="1" operator="equal" stopIfTrue="1">
      <formula>0</formula>
    </cfRule>
  </conditionalFormatting>
  <conditionalFormatting sqref="E98">
    <cfRule type="cellIs" priority="33" dxfId="1" operator="equal" stopIfTrue="1">
      <formula>0</formula>
    </cfRule>
  </conditionalFormatting>
  <conditionalFormatting sqref="B98:D98">
    <cfRule type="cellIs" priority="32" dxfId="1" operator="equal" stopIfTrue="1">
      <formula>0</formula>
    </cfRule>
  </conditionalFormatting>
  <conditionalFormatting sqref="A101:A105 I101:L101">
    <cfRule type="cellIs" priority="31" dxfId="1" operator="equal" stopIfTrue="1">
      <formula>0</formula>
    </cfRule>
  </conditionalFormatting>
  <conditionalFormatting sqref="E102:E103">
    <cfRule type="cellIs" priority="30" dxfId="1" operator="equal" stopIfTrue="1">
      <formula>0</formula>
    </cfRule>
  </conditionalFormatting>
  <conditionalFormatting sqref="E101">
    <cfRule type="cellIs" priority="29" dxfId="1" operator="equal" stopIfTrue="1">
      <formula>0</formula>
    </cfRule>
  </conditionalFormatting>
  <conditionalFormatting sqref="B101:D101">
    <cfRule type="cellIs" priority="28" dxfId="1" operator="equal" stopIfTrue="1">
      <formula>0</formula>
    </cfRule>
  </conditionalFormatting>
  <conditionalFormatting sqref="E105">
    <cfRule type="cellIs" priority="27" dxfId="1" operator="equal" stopIfTrue="1">
      <formula>0</formula>
    </cfRule>
  </conditionalFormatting>
  <conditionalFormatting sqref="E106 E108:E109">
    <cfRule type="cellIs" priority="25" dxfId="1" operator="equal" stopIfTrue="1">
      <formula>0</formula>
    </cfRule>
  </conditionalFormatting>
  <conditionalFormatting sqref="E104">
    <cfRule type="cellIs" priority="23" dxfId="1" operator="equal" stopIfTrue="1">
      <formula>0</formula>
    </cfRule>
  </conditionalFormatting>
  <conditionalFormatting sqref="A115:A117">
    <cfRule type="cellIs" priority="22" dxfId="1" operator="equal" stopIfTrue="1">
      <formula>0</formula>
    </cfRule>
  </conditionalFormatting>
  <conditionalFormatting sqref="D48:D49">
    <cfRule type="cellIs" priority="20" dxfId="1" operator="equal" stopIfTrue="1">
      <formula>0</formula>
    </cfRule>
  </conditionalFormatting>
  <conditionalFormatting sqref="D41:D42">
    <cfRule type="cellIs" priority="21" dxfId="1" operator="equal" stopIfTrue="1">
      <formula>0</formula>
    </cfRule>
  </conditionalFormatting>
  <conditionalFormatting sqref="E107">
    <cfRule type="cellIs" priority="19" dxfId="1" operator="equal" stopIfTrue="1">
      <formula>0</formula>
    </cfRule>
  </conditionalFormatting>
  <conditionalFormatting sqref="B107:D107">
    <cfRule type="cellIs" priority="18" dxfId="1" operator="equal" stopIfTrue="1">
      <formula>0</formula>
    </cfRule>
  </conditionalFormatting>
  <conditionalFormatting sqref="B60:E60">
    <cfRule type="cellIs" priority="17" dxfId="1" operator="equal" stopIfTrue="1">
      <formula>0</formula>
    </cfRule>
  </conditionalFormatting>
  <conditionalFormatting sqref="A61:A62">
    <cfRule type="cellIs" priority="16" dxfId="1" operator="equal" stopIfTrue="1">
      <formula>0</formula>
    </cfRule>
  </conditionalFormatting>
  <conditionalFormatting sqref="A108">
    <cfRule type="cellIs" priority="15" dxfId="1" operator="equal" stopIfTrue="1">
      <formula>0</formula>
    </cfRule>
  </conditionalFormatting>
  <conditionalFormatting sqref="E63">
    <cfRule type="cellIs" priority="14" dxfId="1" operator="equal" stopIfTrue="1">
      <formula>0</formula>
    </cfRule>
  </conditionalFormatting>
  <conditionalFormatting sqref="F23:H23 F28:H28 F33:H33">
    <cfRule type="cellIs" priority="12" dxfId="6" operator="equal" stopIfTrue="1">
      <formula>0</formula>
    </cfRule>
  </conditionalFormatting>
  <conditionalFormatting sqref="F35:H35">
    <cfRule type="cellIs" priority="11" dxfId="1" operator="equal" stopIfTrue="1">
      <formula>0</formula>
    </cfRule>
  </conditionalFormatting>
  <conditionalFormatting sqref="F36:H36">
    <cfRule type="cellIs" priority="10" dxfId="6" operator="equal" stopIfTrue="1">
      <formula>0</formula>
    </cfRule>
  </conditionalFormatting>
  <conditionalFormatting sqref="F50:H50">
    <cfRule type="cellIs" priority="9" dxfId="6" operator="equal" stopIfTrue="1">
      <formula>0</formula>
    </cfRule>
  </conditionalFormatting>
  <conditionalFormatting sqref="F64:H64">
    <cfRule type="cellIs" priority="8" dxfId="6" operator="equal" stopIfTrue="1">
      <formula>0</formula>
    </cfRule>
  </conditionalFormatting>
  <conditionalFormatting sqref="F92:H92">
    <cfRule type="cellIs" priority="7" dxfId="6" operator="equal" stopIfTrue="1">
      <formula>0</formula>
    </cfRule>
  </conditionalFormatting>
  <conditionalFormatting sqref="F110:H110">
    <cfRule type="cellIs" priority="6" dxfId="6" operator="equal" stopIfTrue="1">
      <formula>0</formula>
    </cfRule>
  </conditionalFormatting>
  <conditionalFormatting sqref="F37:H49">
    <cfRule type="cellIs" priority="5" dxfId="1" operator="equal" stopIfTrue="1">
      <formula>0</formula>
    </cfRule>
  </conditionalFormatting>
  <conditionalFormatting sqref="F51:H63">
    <cfRule type="cellIs" priority="4" dxfId="1" operator="equal" stopIfTrue="1">
      <formula>0</formula>
    </cfRule>
  </conditionalFormatting>
  <conditionalFormatting sqref="F65:H91">
    <cfRule type="cellIs" priority="3" dxfId="1" operator="equal" stopIfTrue="1">
      <formula>0</formula>
    </cfRule>
  </conditionalFormatting>
  <conditionalFormatting sqref="F93:H109">
    <cfRule type="cellIs" priority="2" dxfId="1" operator="equal" stopIfTrue="1">
      <formula>0</formula>
    </cfRule>
  </conditionalFormatting>
  <conditionalFormatting sqref="F111:H113">
    <cfRule type="cellIs" priority="1" dxfId="1" operator="equal" stopIfTrue="1">
      <formula>0</formula>
    </cfRule>
  </conditionalFormatting>
  <printOptions horizontalCentered="1"/>
  <pageMargins left="0.3937007874015748" right="0.3937007874015748" top="0.984251968503937" bottom="0.3937007874015748" header="0.5905511811023623" footer="0.5118110236220472"/>
  <pageSetup firstPageNumber="9" useFirstPageNumber="1" horizontalDpi="600" verticalDpi="600" orientation="landscape" paperSize="9" scale="95" r:id="rId1"/>
  <headerFooter>
    <oddHeader>&amp;C&amp;P</oddHeader>
  </headerFooter>
  <rowBreaks count="3" manualBreakCount="3">
    <brk id="35" max="255" man="1"/>
    <brk id="70" max="255" man="1"/>
    <brk id="10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L6" sqref="L6"/>
    </sheetView>
  </sheetViews>
  <sheetFormatPr defaultColWidth="9.140625" defaultRowHeight="12.75"/>
  <cols>
    <col min="1" max="1" width="10.7109375" style="41" customWidth="1"/>
    <col min="2" max="3" width="9.8515625" style="41" customWidth="1"/>
    <col min="4" max="4" width="8.7109375" style="41" customWidth="1"/>
    <col min="5" max="5" width="55.140625" style="41" bestFit="1" customWidth="1"/>
    <col min="6" max="6" width="11.8515625" style="41" customWidth="1"/>
    <col min="7" max="8" width="11.28125" style="41" customWidth="1"/>
    <col min="9" max="9" width="11.00390625" style="41" customWidth="1"/>
    <col min="10" max="16384" width="9.140625" style="41" customWidth="1"/>
  </cols>
  <sheetData>
    <row r="2" spans="1:9" ht="15" customHeight="1">
      <c r="A2" s="173" t="s">
        <v>119</v>
      </c>
      <c r="B2" s="173"/>
      <c r="C2" s="173"/>
      <c r="D2" s="173"/>
      <c r="E2" s="173"/>
      <c r="F2" s="173"/>
      <c r="G2" s="173"/>
      <c r="H2" s="173"/>
      <c r="I2" s="173"/>
    </row>
    <row r="3" spans="1:9" ht="18" customHeight="1">
      <c r="A3" s="174" t="str">
        <f>'1 lentele'!A7:L7</f>
        <v>SAVIVALDYBĖS FINANSUOJAMŲ ĮSTAIGŲ VEIKLOS PROGRAMOS Nr. 4</v>
      </c>
      <c r="B3" s="174"/>
      <c r="C3" s="174"/>
      <c r="D3" s="174"/>
      <c r="E3" s="174"/>
      <c r="F3" s="174"/>
      <c r="G3" s="174"/>
      <c r="H3" s="174"/>
      <c r="I3" s="174"/>
    </row>
    <row r="4" spans="1:9" ht="18" customHeight="1">
      <c r="A4" s="175" t="s">
        <v>120</v>
      </c>
      <c r="B4" s="176"/>
      <c r="C4" s="176"/>
      <c r="D4" s="176"/>
      <c r="E4" s="176"/>
      <c r="F4" s="176"/>
      <c r="G4" s="176"/>
      <c r="H4" s="176"/>
      <c r="I4" s="176"/>
    </row>
    <row r="5" spans="1:9" s="57" customFormat="1" ht="10.5" customHeight="1" thickBot="1">
      <c r="A5" s="177"/>
      <c r="B5" s="177"/>
      <c r="C5" s="177"/>
      <c r="D5" s="177"/>
      <c r="E5" s="177"/>
      <c r="F5" s="177"/>
      <c r="G5" s="177"/>
      <c r="H5" s="177"/>
      <c r="I5" s="177"/>
    </row>
    <row r="6" spans="1:9" s="61" customFormat="1" ht="44.25" customHeight="1">
      <c r="A6" s="58" t="s">
        <v>121</v>
      </c>
      <c r="B6" s="59" t="s">
        <v>122</v>
      </c>
      <c r="C6" s="59" t="s">
        <v>123</v>
      </c>
      <c r="D6" s="59" t="s">
        <v>124</v>
      </c>
      <c r="E6" s="59" t="s">
        <v>125</v>
      </c>
      <c r="F6" s="59" t="s">
        <v>126</v>
      </c>
      <c r="G6" s="59" t="s">
        <v>165</v>
      </c>
      <c r="H6" s="59" t="s">
        <v>175</v>
      </c>
      <c r="I6" s="60" t="s">
        <v>176</v>
      </c>
    </row>
    <row r="7" spans="1:9" s="66" customFormat="1" ht="22.5">
      <c r="A7" s="62">
        <v>2</v>
      </c>
      <c r="B7" s="63">
        <v>4</v>
      </c>
      <c r="C7" s="64"/>
      <c r="D7" s="64"/>
      <c r="E7" s="65" t="s">
        <v>183</v>
      </c>
      <c r="F7" s="65" t="s">
        <v>127</v>
      </c>
      <c r="G7" s="79">
        <v>97</v>
      </c>
      <c r="H7" s="79">
        <v>98</v>
      </c>
      <c r="I7" s="80">
        <v>98</v>
      </c>
    </row>
    <row r="8" spans="1:9" s="66" customFormat="1" ht="22.5">
      <c r="A8" s="62">
        <v>2</v>
      </c>
      <c r="B8" s="63">
        <v>4</v>
      </c>
      <c r="C8" s="64"/>
      <c r="D8" s="64"/>
      <c r="E8" s="65" t="s">
        <v>184</v>
      </c>
      <c r="F8" s="65" t="s">
        <v>128</v>
      </c>
      <c r="G8" s="79">
        <v>65</v>
      </c>
      <c r="H8" s="79">
        <v>67</v>
      </c>
      <c r="I8" s="80">
        <v>69</v>
      </c>
    </row>
    <row r="9" spans="1:9" s="66" customFormat="1" ht="12.75">
      <c r="A9" s="62">
        <v>2</v>
      </c>
      <c r="B9" s="63">
        <v>4</v>
      </c>
      <c r="C9" s="64"/>
      <c r="D9" s="64"/>
      <c r="E9" s="65" t="s">
        <v>129</v>
      </c>
      <c r="F9" s="65" t="s">
        <v>130</v>
      </c>
      <c r="G9" s="79">
        <v>67.2</v>
      </c>
      <c r="H9" s="79">
        <v>67.4</v>
      </c>
      <c r="I9" s="80">
        <v>67.5</v>
      </c>
    </row>
    <row r="10" spans="1:9" s="66" customFormat="1" ht="12.75">
      <c r="A10" s="62">
        <v>2</v>
      </c>
      <c r="B10" s="63">
        <v>4</v>
      </c>
      <c r="C10" s="64"/>
      <c r="D10" s="64"/>
      <c r="E10" s="65" t="s">
        <v>185</v>
      </c>
      <c r="F10" s="65" t="s">
        <v>131</v>
      </c>
      <c r="G10" s="79">
        <v>82</v>
      </c>
      <c r="H10" s="79">
        <v>82</v>
      </c>
      <c r="I10" s="80">
        <v>82</v>
      </c>
    </row>
    <row r="11" spans="1:9" s="66" customFormat="1" ht="22.5">
      <c r="A11" s="62">
        <v>2</v>
      </c>
      <c r="B11" s="63">
        <v>4</v>
      </c>
      <c r="C11" s="64"/>
      <c r="D11" s="64"/>
      <c r="E11" s="65" t="s">
        <v>186</v>
      </c>
      <c r="F11" s="65" t="s">
        <v>132</v>
      </c>
      <c r="G11" s="79">
        <v>11.8</v>
      </c>
      <c r="H11" s="79">
        <v>11.8</v>
      </c>
      <c r="I11" s="80">
        <v>12</v>
      </c>
    </row>
    <row r="12" spans="1:9" s="66" customFormat="1" ht="12.75">
      <c r="A12" s="62">
        <v>2</v>
      </c>
      <c r="B12" s="63">
        <v>4</v>
      </c>
      <c r="C12" s="64"/>
      <c r="D12" s="64"/>
      <c r="E12" s="65" t="s">
        <v>187</v>
      </c>
      <c r="F12" s="65" t="s">
        <v>133</v>
      </c>
      <c r="G12" s="79">
        <v>76.2</v>
      </c>
      <c r="H12" s="79">
        <v>76.6</v>
      </c>
      <c r="I12" s="80">
        <v>77.1</v>
      </c>
    </row>
    <row r="13" spans="1:9" s="66" customFormat="1" ht="21.75" customHeight="1">
      <c r="A13" s="62">
        <v>2</v>
      </c>
      <c r="B13" s="63">
        <v>4</v>
      </c>
      <c r="C13" s="64">
        <v>1</v>
      </c>
      <c r="D13" s="64"/>
      <c r="E13" s="65" t="s">
        <v>188</v>
      </c>
      <c r="F13" s="65" t="s">
        <v>136</v>
      </c>
      <c r="G13" s="79">
        <v>273.5</v>
      </c>
      <c r="H13" s="79">
        <v>276.6</v>
      </c>
      <c r="I13" s="80">
        <v>279.3</v>
      </c>
    </row>
    <row r="14" spans="1:9" s="66" customFormat="1" ht="22.5">
      <c r="A14" s="62">
        <v>2</v>
      </c>
      <c r="B14" s="63">
        <v>4</v>
      </c>
      <c r="C14" s="64">
        <v>1</v>
      </c>
      <c r="D14" s="64"/>
      <c r="E14" s="65" t="s">
        <v>189</v>
      </c>
      <c r="F14" s="65" t="s">
        <v>137</v>
      </c>
      <c r="G14" s="79">
        <v>13</v>
      </c>
      <c r="H14" s="79">
        <v>13.3</v>
      </c>
      <c r="I14" s="80">
        <v>13.5</v>
      </c>
    </row>
    <row r="15" spans="1:9" s="66" customFormat="1" ht="22.5">
      <c r="A15" s="62">
        <v>2</v>
      </c>
      <c r="B15" s="63">
        <v>4</v>
      </c>
      <c r="C15" s="64">
        <v>1</v>
      </c>
      <c r="D15" s="64"/>
      <c r="E15" s="65" t="s">
        <v>134</v>
      </c>
      <c r="F15" s="65" t="s">
        <v>138</v>
      </c>
      <c r="G15" s="79">
        <v>4611</v>
      </c>
      <c r="H15" s="79">
        <v>4686</v>
      </c>
      <c r="I15" s="80">
        <v>4711</v>
      </c>
    </row>
    <row r="16" spans="1:9" s="66" customFormat="1" ht="22.5">
      <c r="A16" s="62">
        <v>2</v>
      </c>
      <c r="B16" s="63">
        <v>4</v>
      </c>
      <c r="C16" s="64">
        <v>1</v>
      </c>
      <c r="D16" s="64"/>
      <c r="E16" s="65" t="s">
        <v>190</v>
      </c>
      <c r="F16" s="65" t="s">
        <v>139</v>
      </c>
      <c r="G16" s="79">
        <v>73</v>
      </c>
      <c r="H16" s="79">
        <v>73.5</v>
      </c>
      <c r="I16" s="80">
        <v>74</v>
      </c>
    </row>
    <row r="17" spans="1:9" s="66" customFormat="1" ht="22.5">
      <c r="A17" s="62">
        <v>2</v>
      </c>
      <c r="B17" s="63">
        <v>4</v>
      </c>
      <c r="C17" s="64">
        <v>1</v>
      </c>
      <c r="D17" s="64"/>
      <c r="E17" s="65" t="s">
        <v>191</v>
      </c>
      <c r="F17" s="65" t="s">
        <v>140</v>
      </c>
      <c r="G17" s="79">
        <v>26.6</v>
      </c>
      <c r="H17" s="79">
        <v>26.8</v>
      </c>
      <c r="I17" s="80">
        <v>27</v>
      </c>
    </row>
    <row r="18" spans="1:9" s="66" customFormat="1" ht="45" customHeight="1">
      <c r="A18" s="62">
        <v>2</v>
      </c>
      <c r="B18" s="63">
        <v>4</v>
      </c>
      <c r="C18" s="64">
        <v>1</v>
      </c>
      <c r="D18" s="64"/>
      <c r="E18" s="65" t="s">
        <v>135</v>
      </c>
      <c r="F18" s="65" t="s">
        <v>141</v>
      </c>
      <c r="G18" s="79" t="s">
        <v>180</v>
      </c>
      <c r="H18" s="79" t="s">
        <v>181</v>
      </c>
      <c r="I18" s="80" t="s">
        <v>182</v>
      </c>
    </row>
    <row r="19" spans="1:9" s="66" customFormat="1" ht="22.5">
      <c r="A19" s="62">
        <v>2</v>
      </c>
      <c r="B19" s="63">
        <v>4</v>
      </c>
      <c r="C19" s="64">
        <v>1</v>
      </c>
      <c r="D19" s="64"/>
      <c r="E19" s="65" t="s">
        <v>192</v>
      </c>
      <c r="F19" s="65" t="s">
        <v>142</v>
      </c>
      <c r="G19" s="79">
        <v>205</v>
      </c>
      <c r="H19" s="79">
        <v>205</v>
      </c>
      <c r="I19" s="80">
        <v>205</v>
      </c>
    </row>
    <row r="20" spans="1:9" s="66" customFormat="1" ht="12.75">
      <c r="A20" s="62">
        <v>2</v>
      </c>
      <c r="B20" s="63">
        <v>4</v>
      </c>
      <c r="C20" s="64">
        <v>1</v>
      </c>
      <c r="D20" s="64">
        <v>1</v>
      </c>
      <c r="E20" s="65" t="s">
        <v>84</v>
      </c>
      <c r="F20" s="65" t="s">
        <v>143</v>
      </c>
      <c r="G20" s="79">
        <f>'1 lentele'!J37</f>
        <v>8</v>
      </c>
      <c r="H20" s="79">
        <f>'1 lentele'!K37</f>
        <v>8</v>
      </c>
      <c r="I20" s="80">
        <f>'1 lentele'!L37</f>
        <v>8</v>
      </c>
    </row>
    <row r="21" spans="1:9" s="66" customFormat="1" ht="12.75">
      <c r="A21" s="62">
        <v>2</v>
      </c>
      <c r="B21" s="63">
        <v>4</v>
      </c>
      <c r="C21" s="64">
        <v>1</v>
      </c>
      <c r="D21" s="64">
        <v>1</v>
      </c>
      <c r="E21" s="65" t="s">
        <v>101</v>
      </c>
      <c r="F21" s="65" t="s">
        <v>144</v>
      </c>
      <c r="G21" s="79">
        <f>'1 lentele'!J40</f>
        <v>7</v>
      </c>
      <c r="H21" s="79">
        <f>'1 lentele'!K40</f>
        <v>8</v>
      </c>
      <c r="I21" s="80">
        <f>'1 lentele'!L40</f>
        <v>8</v>
      </c>
    </row>
    <row r="22" spans="1:9" s="66" customFormat="1" ht="12.75">
      <c r="A22" s="62">
        <v>2</v>
      </c>
      <c r="B22" s="63">
        <v>4</v>
      </c>
      <c r="C22" s="64">
        <v>1</v>
      </c>
      <c r="D22" s="64">
        <v>1</v>
      </c>
      <c r="E22" s="65" t="s">
        <v>85</v>
      </c>
      <c r="F22" s="65" t="s">
        <v>145</v>
      </c>
      <c r="G22" s="79">
        <f>'1 lentele'!J43</f>
        <v>7</v>
      </c>
      <c r="H22" s="79">
        <f>'1 lentele'!K43</f>
        <v>7</v>
      </c>
      <c r="I22" s="80">
        <f>'1 lentele'!L43</f>
        <v>7</v>
      </c>
    </row>
    <row r="23" spans="1:9" s="66" customFormat="1" ht="12.75">
      <c r="A23" s="62">
        <v>2</v>
      </c>
      <c r="B23" s="63">
        <v>4</v>
      </c>
      <c r="C23" s="64">
        <v>1</v>
      </c>
      <c r="D23" s="64">
        <v>1</v>
      </c>
      <c r="E23" s="65" t="s">
        <v>177</v>
      </c>
      <c r="F23" s="65" t="s">
        <v>146</v>
      </c>
      <c r="G23" s="79">
        <f>'1 lentele'!J47</f>
        <v>8</v>
      </c>
      <c r="H23" s="79">
        <f>'1 lentele'!K47</f>
        <v>8</v>
      </c>
      <c r="I23" s="80">
        <f>'1 lentele'!L47</f>
        <v>8</v>
      </c>
    </row>
    <row r="24" spans="1:9" s="66" customFormat="1" ht="12.75">
      <c r="A24" s="62">
        <v>2</v>
      </c>
      <c r="B24" s="63">
        <v>4</v>
      </c>
      <c r="C24" s="64">
        <v>1</v>
      </c>
      <c r="D24" s="64">
        <v>2</v>
      </c>
      <c r="E24" s="65" t="s">
        <v>102</v>
      </c>
      <c r="F24" s="65" t="s">
        <v>147</v>
      </c>
      <c r="G24" s="79">
        <f>'1 lentele'!J51</f>
        <v>11</v>
      </c>
      <c r="H24" s="79">
        <f>'1 lentele'!K51</f>
        <v>11</v>
      </c>
      <c r="I24" s="80">
        <f>'1 lentele'!L51</f>
        <v>11</v>
      </c>
    </row>
    <row r="25" spans="1:9" s="66" customFormat="1" ht="12.75">
      <c r="A25" s="62">
        <v>2</v>
      </c>
      <c r="B25" s="63">
        <v>4</v>
      </c>
      <c r="C25" s="64">
        <v>1</v>
      </c>
      <c r="D25" s="64">
        <v>2</v>
      </c>
      <c r="E25" s="67" t="s">
        <v>159</v>
      </c>
      <c r="F25" s="65" t="s">
        <v>148</v>
      </c>
      <c r="G25" s="79">
        <f>'1 lentele'!J54</f>
        <v>100</v>
      </c>
      <c r="H25" s="79">
        <f>'1 lentele'!K54</f>
        <v>100</v>
      </c>
      <c r="I25" s="80">
        <f>'1 lentele'!L54</f>
        <v>100</v>
      </c>
    </row>
    <row r="26" spans="1:9" s="66" customFormat="1" ht="12.75">
      <c r="A26" s="62">
        <v>2</v>
      </c>
      <c r="B26" s="63">
        <v>4</v>
      </c>
      <c r="C26" s="64">
        <v>1</v>
      </c>
      <c r="D26" s="64">
        <v>2</v>
      </c>
      <c r="E26" s="68" t="s">
        <v>77</v>
      </c>
      <c r="F26" s="65" t="s">
        <v>149</v>
      </c>
      <c r="G26" s="79">
        <f>'1 lentele'!J57</f>
        <v>6</v>
      </c>
      <c r="H26" s="79">
        <f>'1 lentele'!K57</f>
        <v>6</v>
      </c>
      <c r="I26" s="80">
        <f>'1 lentele'!L57</f>
        <v>8</v>
      </c>
    </row>
    <row r="27" spans="1:9" s="66" customFormat="1" ht="12.75">
      <c r="A27" s="62">
        <v>2</v>
      </c>
      <c r="B27" s="63">
        <v>4</v>
      </c>
      <c r="C27" s="64">
        <v>1</v>
      </c>
      <c r="D27" s="64">
        <v>2</v>
      </c>
      <c r="E27" s="68" t="s">
        <v>78</v>
      </c>
      <c r="F27" s="65" t="s">
        <v>150</v>
      </c>
      <c r="G27" s="79">
        <f>'1 lentele'!J60</f>
        <v>5</v>
      </c>
      <c r="H27" s="79">
        <f>'1 lentele'!K60</f>
        <v>5</v>
      </c>
      <c r="I27" s="80">
        <f>'1 lentele'!L60</f>
        <v>2</v>
      </c>
    </row>
    <row r="28" spans="1:9" ht="12.75">
      <c r="A28" s="62">
        <v>2</v>
      </c>
      <c r="B28" s="63">
        <v>4</v>
      </c>
      <c r="C28" s="64">
        <v>1</v>
      </c>
      <c r="D28" s="64">
        <v>3</v>
      </c>
      <c r="E28" s="69" t="s">
        <v>71</v>
      </c>
      <c r="F28" s="65" t="s">
        <v>151</v>
      </c>
      <c r="G28" s="97">
        <f>'1 lentele'!J65+'1 lentele'!J68+'1 lentele'!J71+'1 lentele'!J74+'1 lentele'!J77+'1 lentele'!J80+'1 lentele'!J83+'1 lentele'!J86</f>
        <v>8</v>
      </c>
      <c r="H28" s="97">
        <f>'1 lentele'!K65+'1 lentele'!K68+'1 lentele'!K71+'1 lentele'!K74+'1 lentele'!K77+'1 lentele'!K80+'1 lentele'!K83+'1 lentele'!K86</f>
        <v>8</v>
      </c>
      <c r="I28" s="98">
        <f>'1 lentele'!L65+'1 lentele'!L68+'1 lentele'!L71+'1 lentele'!L74+'1 lentele'!L77+'1 lentele'!L80+'1 lentele'!L83+'1 lentele'!L86</f>
        <v>8</v>
      </c>
    </row>
    <row r="29" spans="1:9" ht="12.75">
      <c r="A29" s="62">
        <v>2</v>
      </c>
      <c r="B29" s="63">
        <v>4</v>
      </c>
      <c r="C29" s="64">
        <v>1</v>
      </c>
      <c r="D29" s="64">
        <v>4</v>
      </c>
      <c r="E29" s="69" t="s">
        <v>91</v>
      </c>
      <c r="F29" s="65" t="s">
        <v>152</v>
      </c>
      <c r="G29" s="97">
        <f>'1 lentele'!J93</f>
        <v>172</v>
      </c>
      <c r="H29" s="97">
        <f>'1 lentele'!K93</f>
        <v>171</v>
      </c>
      <c r="I29" s="98">
        <f>'1 lentele'!L93</f>
        <v>170</v>
      </c>
    </row>
    <row r="30" spans="1:9" ht="14.25" customHeight="1">
      <c r="A30" s="62">
        <v>2</v>
      </c>
      <c r="B30" s="63">
        <v>4</v>
      </c>
      <c r="C30" s="64">
        <v>1</v>
      </c>
      <c r="D30" s="64">
        <v>4</v>
      </c>
      <c r="E30" s="69" t="s">
        <v>101</v>
      </c>
      <c r="F30" s="65" t="s">
        <v>153</v>
      </c>
      <c r="G30" s="97">
        <f>'1 lentele'!J98</f>
        <v>60</v>
      </c>
      <c r="H30" s="97">
        <f>'1 lentele'!K98</f>
        <v>80</v>
      </c>
      <c r="I30" s="98">
        <f>'1 lentele'!L98</f>
        <v>100</v>
      </c>
    </row>
    <row r="31" spans="1:9" ht="12.75">
      <c r="A31" s="62">
        <v>2</v>
      </c>
      <c r="B31" s="63">
        <v>4</v>
      </c>
      <c r="C31" s="64">
        <v>1</v>
      </c>
      <c r="D31" s="64">
        <v>4</v>
      </c>
      <c r="E31" s="70" t="s">
        <v>92</v>
      </c>
      <c r="F31" s="65" t="s">
        <v>154</v>
      </c>
      <c r="G31" s="97">
        <f>'1 lentele'!J101</f>
        <v>167</v>
      </c>
      <c r="H31" s="97">
        <f>'1 lentele'!K101</f>
        <v>170</v>
      </c>
      <c r="I31" s="98">
        <f>'1 lentele'!L101</f>
        <v>170</v>
      </c>
    </row>
    <row r="32" spans="1:9" ht="12.75">
      <c r="A32" s="62">
        <v>2</v>
      </c>
      <c r="B32" s="63">
        <v>4</v>
      </c>
      <c r="C32" s="64">
        <v>1</v>
      </c>
      <c r="D32" s="64">
        <v>4</v>
      </c>
      <c r="E32" s="69" t="s">
        <v>179</v>
      </c>
      <c r="F32" s="65" t="s">
        <v>155</v>
      </c>
      <c r="G32" s="97">
        <f>'1 lentele'!J107</f>
        <v>164</v>
      </c>
      <c r="H32" s="97">
        <f>'1 lentele'!K107</f>
        <v>164</v>
      </c>
      <c r="I32" s="98">
        <f>'1 lentele'!L107</f>
        <v>164</v>
      </c>
    </row>
    <row r="33" spans="1:9" ht="13.5" thickBot="1">
      <c r="A33" s="71">
        <v>2</v>
      </c>
      <c r="B33" s="72">
        <v>4</v>
      </c>
      <c r="C33" s="73">
        <v>1</v>
      </c>
      <c r="D33" s="73">
        <v>5</v>
      </c>
      <c r="E33" s="78" t="s">
        <v>70</v>
      </c>
      <c r="F33" s="74" t="s">
        <v>156</v>
      </c>
      <c r="G33" s="99">
        <f>'1 lentele'!J111</f>
        <v>1</v>
      </c>
      <c r="H33" s="99">
        <f>'1 lentele'!K111</f>
        <v>1</v>
      </c>
      <c r="I33" s="100">
        <f>'1 lentele'!L111</f>
        <v>1</v>
      </c>
    </row>
  </sheetData>
  <sheetProtection/>
  <mergeCells count="4">
    <mergeCell ref="A2:I2"/>
    <mergeCell ref="A3:I3"/>
    <mergeCell ref="A4:I4"/>
    <mergeCell ref="A5:I5"/>
  </mergeCells>
  <conditionalFormatting sqref="G7:I14">
    <cfRule type="cellIs" priority="1" dxfId="0" operator="equal" stopIfTrue="1">
      <formula>0</formula>
    </cfRule>
  </conditionalFormatting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85" r:id="rId1"/>
  <headerFooter alignWithMargins="0">
    <oddHeader>&amp;C&amp;[13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KEIP01-0032</dc:creator>
  <cp:keywords/>
  <dc:description/>
  <cp:lastModifiedBy>EIP</cp:lastModifiedBy>
  <cp:lastPrinted>2014-12-05T10:15:31Z</cp:lastPrinted>
  <dcterms:created xsi:type="dcterms:W3CDTF">2011-05-27T12:13:26Z</dcterms:created>
  <dcterms:modified xsi:type="dcterms:W3CDTF">2014-12-05T10:15:38Z</dcterms:modified>
  <cp:category/>
  <cp:version/>
  <cp:contentType/>
  <cp:contentStatus/>
</cp:coreProperties>
</file>